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murata\Desktop\"/>
    </mc:Choice>
  </mc:AlternateContent>
  <xr:revisionPtr revIDLastSave="0" documentId="13_ncr:1_{EE13CBB4-2468-4934-8EF7-6CA1DA4A0CCB}" xr6:coauthVersionLast="47" xr6:coauthVersionMax="47" xr10:uidLastSave="{00000000-0000-0000-0000-000000000000}"/>
  <bookViews>
    <workbookView xWindow="20370" yWindow="-735" windowWidth="29040" windowHeight="15720" xr2:uid="{FC43E5AD-B6E2-42C3-ABA8-444DC3EF33FC}"/>
  </bookViews>
  <sheets>
    <sheet name="保証受託戸数（四半期毎）" sheetId="6" r:id="rId1"/>
    <sheet name="保証受託戸数 (年間)" sheetId="7" r:id="rId2"/>
    <sheet name="前年同期比増減（四半期毎）" sheetId="8" r:id="rId3"/>
    <sheet name="前年同期比増減 (年間)"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9" l="1"/>
  <c r="E22" i="9"/>
  <c r="E21" i="9"/>
  <c r="E20" i="9"/>
  <c r="E19" i="9"/>
  <c r="E18" i="9"/>
  <c r="E17" i="9"/>
  <c r="E16" i="9"/>
  <c r="E15" i="9"/>
  <c r="E14" i="9"/>
  <c r="E13" i="9"/>
  <c r="E12" i="9"/>
  <c r="E11" i="9"/>
  <c r="E10" i="9"/>
  <c r="E9" i="9"/>
  <c r="E8" i="9"/>
  <c r="E7" i="9"/>
  <c r="E6" i="9"/>
  <c r="E5" i="9"/>
  <c r="E4" i="9"/>
  <c r="N24" i="8"/>
  <c r="N23" i="8"/>
  <c r="N22" i="8"/>
  <c r="N21" i="8"/>
  <c r="N20" i="8"/>
  <c r="N19" i="8"/>
  <c r="N18" i="8"/>
  <c r="N17" i="8"/>
  <c r="N16" i="8"/>
  <c r="N15" i="8"/>
  <c r="N14" i="8"/>
  <c r="N13" i="8"/>
  <c r="N12" i="8"/>
  <c r="N11" i="8"/>
  <c r="N10" i="8"/>
  <c r="N9" i="8"/>
  <c r="N8" i="8"/>
  <c r="N7" i="8"/>
  <c r="N6" i="8"/>
  <c r="N5" i="8"/>
  <c r="R25" i="6"/>
  <c r="N25" i="8" s="1"/>
  <c r="Q25" i="6"/>
  <c r="Q24" i="6"/>
  <c r="Q23" i="6"/>
  <c r="Q18" i="6"/>
  <c r="Q20" i="6" s="1"/>
  <c r="Q16" i="6"/>
  <c r="Q14" i="6"/>
  <c r="Q8" i="6"/>
  <c r="Q12" i="6"/>
  <c r="Q11" i="6"/>
  <c r="Q10" i="6"/>
  <c r="Q9" i="6"/>
  <c r="E24" i="9" l="1"/>
  <c r="Q13" i="6"/>
</calcChain>
</file>

<file path=xl/sharedStrings.xml><?xml version="1.0" encoding="utf-8"?>
<sst xmlns="http://schemas.openxmlformats.org/spreadsheetml/2006/main" count="190" uniqueCount="55">
  <si>
    <t>2024年</t>
    <rPh sb="4" eb="5">
      <t>ネン</t>
    </rPh>
    <phoneticPr fontId="2"/>
  </si>
  <si>
    <t>1～3月</t>
    <rPh sb="3" eb="4">
      <t>ガツ</t>
    </rPh>
    <phoneticPr fontId="2"/>
  </si>
  <si>
    <t>4～6月</t>
    <rPh sb="3" eb="4">
      <t>ガツ</t>
    </rPh>
    <phoneticPr fontId="2"/>
  </si>
  <si>
    <t>7～9月</t>
    <rPh sb="3" eb="4">
      <t>ガツ</t>
    </rPh>
    <phoneticPr fontId="2"/>
  </si>
  <si>
    <t>10～12月</t>
    <rPh sb="5" eb="6">
      <t>ガツ</t>
    </rPh>
    <phoneticPr fontId="2"/>
  </si>
  <si>
    <t>北　海　道</t>
    <rPh sb="0" eb="1">
      <t>キタ</t>
    </rPh>
    <rPh sb="2" eb="3">
      <t>ウミ</t>
    </rPh>
    <rPh sb="4" eb="5">
      <t>ミチ</t>
    </rPh>
    <phoneticPr fontId="1"/>
  </si>
  <si>
    <t>東　　　北</t>
    <rPh sb="0" eb="1">
      <t>ヒガシ</t>
    </rPh>
    <rPh sb="4" eb="5">
      <t>キタ</t>
    </rPh>
    <phoneticPr fontId="1"/>
  </si>
  <si>
    <t>　　うち宮城県</t>
    <rPh sb="4" eb="7">
      <t>ミヤギケン</t>
    </rPh>
    <phoneticPr fontId="2"/>
  </si>
  <si>
    <t>関　　　東</t>
    <rPh sb="0" eb="1">
      <t>カン</t>
    </rPh>
    <rPh sb="4" eb="5">
      <t>ヒガシ</t>
    </rPh>
    <phoneticPr fontId="2"/>
  </si>
  <si>
    <t>　　うち埼玉県</t>
    <rPh sb="4" eb="6">
      <t>サイタマ</t>
    </rPh>
    <rPh sb="6" eb="7">
      <t>ケン</t>
    </rPh>
    <phoneticPr fontId="1"/>
  </si>
  <si>
    <t>　　　　千葉県</t>
    <rPh sb="4" eb="6">
      <t>チバ</t>
    </rPh>
    <rPh sb="6" eb="7">
      <t>ケン</t>
    </rPh>
    <phoneticPr fontId="1"/>
  </si>
  <si>
    <t>　　　　東京都</t>
    <rPh sb="4" eb="7">
      <t>トウキョウト</t>
    </rPh>
    <phoneticPr fontId="1"/>
  </si>
  <si>
    <t>　　　　神奈川県</t>
    <rPh sb="4" eb="7">
      <t>カナガワ</t>
    </rPh>
    <rPh sb="7" eb="8">
      <t>ケン</t>
    </rPh>
    <phoneticPr fontId="1"/>
  </si>
  <si>
    <t>　首都圏小計</t>
    <rPh sb="1" eb="4">
      <t>シュトケン</t>
    </rPh>
    <rPh sb="4" eb="6">
      <t>ショウケイ</t>
    </rPh>
    <phoneticPr fontId="1"/>
  </si>
  <si>
    <t>中部・北陸</t>
    <rPh sb="0" eb="2">
      <t>チュウブ</t>
    </rPh>
    <rPh sb="3" eb="5">
      <t>ホクリク</t>
    </rPh>
    <phoneticPr fontId="1"/>
  </si>
  <si>
    <t>　　うち愛知県</t>
    <rPh sb="4" eb="6">
      <t>アイチ</t>
    </rPh>
    <rPh sb="6" eb="7">
      <t>ケン</t>
    </rPh>
    <phoneticPr fontId="1"/>
  </si>
  <si>
    <t>近　　　畿</t>
    <rPh sb="0" eb="1">
      <t>チカ</t>
    </rPh>
    <rPh sb="4" eb="5">
      <t>キ</t>
    </rPh>
    <phoneticPr fontId="1"/>
  </si>
  <si>
    <t>　　うち京都府</t>
    <rPh sb="4" eb="7">
      <t>キョウトフ</t>
    </rPh>
    <phoneticPr fontId="1"/>
  </si>
  <si>
    <t>　　　　大阪府</t>
    <rPh sb="4" eb="7">
      <t>オオサカフ</t>
    </rPh>
    <phoneticPr fontId="1"/>
  </si>
  <si>
    <t>　　　　兵庫県</t>
    <rPh sb="4" eb="6">
      <t>ヒョウゴ</t>
    </rPh>
    <rPh sb="6" eb="7">
      <t>ケン</t>
    </rPh>
    <phoneticPr fontId="1"/>
  </si>
  <si>
    <t>　京阪神小計</t>
    <rPh sb="1" eb="4">
      <t>ケイハンシン</t>
    </rPh>
    <rPh sb="4" eb="6">
      <t>ショウケイ</t>
    </rPh>
    <phoneticPr fontId="1"/>
  </si>
  <si>
    <t>中国・四国</t>
    <rPh sb="0" eb="2">
      <t>チュウゴク</t>
    </rPh>
    <rPh sb="3" eb="5">
      <t>シコク</t>
    </rPh>
    <phoneticPr fontId="1"/>
  </si>
  <si>
    <t>　　うち広島県</t>
    <rPh sb="4" eb="7">
      <t>ヒロシマケン</t>
    </rPh>
    <phoneticPr fontId="1"/>
  </si>
  <si>
    <t>九州・沖縄</t>
    <rPh sb="0" eb="2">
      <t>キュウシュウ</t>
    </rPh>
    <rPh sb="3" eb="5">
      <t>オキナワ</t>
    </rPh>
    <phoneticPr fontId="2"/>
  </si>
  <si>
    <t>　　うち福岡県</t>
    <rPh sb="4" eb="6">
      <t>フクオカ</t>
    </rPh>
    <rPh sb="6" eb="7">
      <t>ケン</t>
    </rPh>
    <phoneticPr fontId="1"/>
  </si>
  <si>
    <t>合計</t>
    <rPh sb="0" eb="2">
      <t>ゴウケイ</t>
    </rPh>
    <phoneticPr fontId="2"/>
  </si>
  <si>
    <t>（注２）未完成の投資用分譲マンションを含むが、いわゆる「一棟売り」など分譲マンションとは言い難い物件は含まない。</t>
    <rPh sb="1" eb="2">
      <t>チュウ</t>
    </rPh>
    <rPh sb="4" eb="7">
      <t>ミカンセイ</t>
    </rPh>
    <rPh sb="8" eb="11">
      <t>トウシヨウ</t>
    </rPh>
    <rPh sb="11" eb="13">
      <t>ブンジョウ</t>
    </rPh>
    <rPh sb="19" eb="20">
      <t>フク</t>
    </rPh>
    <rPh sb="28" eb="29">
      <t>イッ</t>
    </rPh>
    <rPh sb="29" eb="30">
      <t>トウ</t>
    </rPh>
    <rPh sb="30" eb="31">
      <t>ウ</t>
    </rPh>
    <rPh sb="35" eb="37">
      <t>ブンジョウ</t>
    </rPh>
    <rPh sb="44" eb="45">
      <t>イ</t>
    </rPh>
    <rPh sb="46" eb="47">
      <t>ガタ</t>
    </rPh>
    <rPh sb="48" eb="50">
      <t>ブッケン</t>
    </rPh>
    <rPh sb="51" eb="52">
      <t>フク</t>
    </rPh>
    <phoneticPr fontId="2"/>
  </si>
  <si>
    <t>（注３）各地域に含まれる都道府県は以下の通り。</t>
    <rPh sb="1" eb="2">
      <t>チュウ</t>
    </rPh>
    <rPh sb="4" eb="7">
      <t>カクチイキ</t>
    </rPh>
    <rPh sb="8" eb="9">
      <t>フク</t>
    </rPh>
    <rPh sb="12" eb="16">
      <t>トドウフケン</t>
    </rPh>
    <rPh sb="17" eb="19">
      <t>イカ</t>
    </rPh>
    <rPh sb="20" eb="21">
      <t>トオ</t>
    </rPh>
    <phoneticPr fontId="2"/>
  </si>
  <si>
    <t>　　　　北海道：　北海道</t>
    <rPh sb="4" eb="7">
      <t>ホッカイドウ</t>
    </rPh>
    <rPh sb="9" eb="12">
      <t>ホッカイドウ</t>
    </rPh>
    <phoneticPr fontId="2"/>
  </si>
  <si>
    <t>　　　　近畿：　滋賀、京都、大阪、兵庫、奈良、和歌山</t>
    <rPh sb="4" eb="6">
      <t>キンキ</t>
    </rPh>
    <rPh sb="8" eb="10">
      <t>シガ</t>
    </rPh>
    <rPh sb="11" eb="13">
      <t>キョウト</t>
    </rPh>
    <rPh sb="14" eb="16">
      <t>オオサカ</t>
    </rPh>
    <rPh sb="17" eb="19">
      <t>ヒョウゴ</t>
    </rPh>
    <rPh sb="20" eb="22">
      <t>ナラ</t>
    </rPh>
    <rPh sb="23" eb="26">
      <t>ワカヤマ</t>
    </rPh>
    <phoneticPr fontId="2"/>
  </si>
  <si>
    <t>　　　　東北：　青森、岩手、宮城、秋田、山形、福島</t>
    <rPh sb="4" eb="6">
      <t>トウホク</t>
    </rPh>
    <rPh sb="8" eb="10">
      <t>アオモリ</t>
    </rPh>
    <rPh sb="11" eb="13">
      <t>イワテ</t>
    </rPh>
    <rPh sb="14" eb="16">
      <t>ミヤギ</t>
    </rPh>
    <rPh sb="17" eb="19">
      <t>アキタ</t>
    </rPh>
    <rPh sb="20" eb="22">
      <t>ヤマガタ</t>
    </rPh>
    <rPh sb="23" eb="25">
      <t>フクシマ</t>
    </rPh>
    <phoneticPr fontId="2"/>
  </si>
  <si>
    <t>　　　　中国・四国：　鳥取、島根、岡山、広島、山口、徳島、香川、愛媛、高知</t>
    <rPh sb="4" eb="6">
      <t>チュウゴク</t>
    </rPh>
    <rPh sb="7" eb="9">
      <t>シコク</t>
    </rPh>
    <rPh sb="11" eb="13">
      <t>トットリ</t>
    </rPh>
    <rPh sb="14" eb="16">
      <t>シマネ</t>
    </rPh>
    <rPh sb="17" eb="19">
      <t>オカヤマ</t>
    </rPh>
    <rPh sb="20" eb="22">
      <t>ヒロシマ</t>
    </rPh>
    <rPh sb="23" eb="25">
      <t>ヤマグチ</t>
    </rPh>
    <rPh sb="26" eb="28">
      <t>トクシマ</t>
    </rPh>
    <rPh sb="29" eb="31">
      <t>カガワ</t>
    </rPh>
    <rPh sb="32" eb="34">
      <t>エヒメ</t>
    </rPh>
    <rPh sb="35" eb="37">
      <t>コウチ</t>
    </rPh>
    <phoneticPr fontId="2"/>
  </si>
  <si>
    <t>　　　　関東：　茨城、栃木、群馬、埼玉、千葉、東京、神奈川</t>
    <rPh sb="4" eb="6">
      <t>カントウ</t>
    </rPh>
    <rPh sb="8" eb="10">
      <t>イバラキ</t>
    </rPh>
    <rPh sb="11" eb="13">
      <t>トチギ</t>
    </rPh>
    <rPh sb="14" eb="16">
      <t>グンマ</t>
    </rPh>
    <rPh sb="17" eb="19">
      <t>サイタマ</t>
    </rPh>
    <rPh sb="20" eb="22">
      <t>チバ</t>
    </rPh>
    <rPh sb="23" eb="25">
      <t>トウキョウ</t>
    </rPh>
    <rPh sb="26" eb="29">
      <t>カナガワ</t>
    </rPh>
    <phoneticPr fontId="2"/>
  </si>
  <si>
    <t>　　　　九州・沖縄：　福岡、佐賀、長崎、熊本、大分、宮崎、鹿児島、沖縄</t>
    <rPh sb="4" eb="6">
      <t>キュウシュウ</t>
    </rPh>
    <rPh sb="7" eb="9">
      <t>オキナワ</t>
    </rPh>
    <rPh sb="11" eb="13">
      <t>フクオカ</t>
    </rPh>
    <rPh sb="14" eb="16">
      <t>サガ</t>
    </rPh>
    <rPh sb="17" eb="19">
      <t>ナガサキ</t>
    </rPh>
    <rPh sb="20" eb="22">
      <t>クマモト</t>
    </rPh>
    <rPh sb="23" eb="25">
      <t>オオイタ</t>
    </rPh>
    <rPh sb="26" eb="28">
      <t>ミヤザキ</t>
    </rPh>
    <rPh sb="29" eb="32">
      <t>カゴシマ</t>
    </rPh>
    <rPh sb="33" eb="35">
      <t>オキナワ</t>
    </rPh>
    <phoneticPr fontId="2"/>
  </si>
  <si>
    <t>　　　　中部・北陸：　新潟、富山、石川、福井、山梨、長野、岐阜、静岡、愛知、三重</t>
    <rPh sb="4" eb="6">
      <t>チュウブ</t>
    </rPh>
    <rPh sb="7" eb="9">
      <t>ホクリク</t>
    </rPh>
    <rPh sb="11" eb="13">
      <t>ニイガタ</t>
    </rPh>
    <rPh sb="14" eb="16">
      <t>トヤマ</t>
    </rPh>
    <rPh sb="17" eb="19">
      <t>イシカワ</t>
    </rPh>
    <rPh sb="20" eb="22">
      <t>フクイ</t>
    </rPh>
    <rPh sb="23" eb="25">
      <t>ヤマナシ</t>
    </rPh>
    <rPh sb="26" eb="28">
      <t>ナガノ</t>
    </rPh>
    <rPh sb="29" eb="31">
      <t>ギフ</t>
    </rPh>
    <rPh sb="32" eb="34">
      <t>シズオカ</t>
    </rPh>
    <rPh sb="35" eb="37">
      <t>アイチ</t>
    </rPh>
    <rPh sb="38" eb="40">
      <t>ミエ</t>
    </rPh>
    <phoneticPr fontId="2"/>
  </si>
  <si>
    <t>2023年</t>
    <rPh sb="4" eb="5">
      <t>ネン</t>
    </rPh>
    <phoneticPr fontId="2"/>
  </si>
  <si>
    <t>1~3月</t>
    <rPh sb="3" eb="4">
      <t>ガツ</t>
    </rPh>
    <phoneticPr fontId="2"/>
  </si>
  <si>
    <t>4~6月</t>
    <rPh sb="3" eb="4">
      <t>ガツ</t>
    </rPh>
    <phoneticPr fontId="2"/>
  </si>
  <si>
    <t>7~9月</t>
    <rPh sb="3" eb="4">
      <t>ガツ</t>
    </rPh>
    <phoneticPr fontId="2"/>
  </si>
  <si>
    <t>10~12月</t>
    <rPh sb="5" eb="6">
      <t>ガツ</t>
    </rPh>
    <phoneticPr fontId="2"/>
  </si>
  <si>
    <t>　[出所]指定保証機関5社（東京不動産信用保証株式会社、不動産信用保証株式会社、住宅産業信用保証株式会社、西日本住宅産業信用保証株式会社、全国不動産信用保証株式会社）資料による。</t>
    <rPh sb="2" eb="4">
      <t>シュッショ</t>
    </rPh>
    <rPh sb="5" eb="11">
      <t>シテイホショウキカン</t>
    </rPh>
    <rPh sb="12" eb="13">
      <t>シャ</t>
    </rPh>
    <rPh sb="14" eb="16">
      <t>トウキョウ</t>
    </rPh>
    <rPh sb="16" eb="19">
      <t>フドウサン</t>
    </rPh>
    <rPh sb="19" eb="23">
      <t>シンヨウホショウ</t>
    </rPh>
    <rPh sb="23" eb="27">
      <t>カブシキカイシャ</t>
    </rPh>
    <rPh sb="28" eb="31">
      <t>フドウサン</t>
    </rPh>
    <rPh sb="31" eb="35">
      <t>シンヨウホショウ</t>
    </rPh>
    <rPh sb="35" eb="39">
      <t>カブシキカイシャ</t>
    </rPh>
    <rPh sb="40" eb="44">
      <t>ジュウタクサンギョウ</t>
    </rPh>
    <rPh sb="44" eb="48">
      <t>シンヨウホショウ</t>
    </rPh>
    <rPh sb="48" eb="52">
      <t>カブシキカイシャ</t>
    </rPh>
    <phoneticPr fontId="2"/>
  </si>
  <si>
    <t>2022年</t>
    <rPh sb="4" eb="5">
      <t>ネン</t>
    </rPh>
    <phoneticPr fontId="2"/>
  </si>
  <si>
    <t>2025年</t>
    <rPh sb="4" eb="5">
      <t>ネン</t>
    </rPh>
    <phoneticPr fontId="2"/>
  </si>
  <si>
    <t>2022年</t>
  </si>
  <si>
    <t>2023年</t>
    <phoneticPr fontId="2"/>
  </si>
  <si>
    <t>2024年</t>
    <phoneticPr fontId="2"/>
  </si>
  <si>
    <t>未完成分譲マンション手付金等保証委託受付戸数　地域別統計データ表　【四半期毎】</t>
    <rPh sb="0" eb="3">
      <t>ミカンセイ</t>
    </rPh>
    <rPh sb="3" eb="5">
      <t>ブンジョウ</t>
    </rPh>
    <rPh sb="10" eb="12">
      <t>テツケ</t>
    </rPh>
    <rPh sb="12" eb="13">
      <t>キン</t>
    </rPh>
    <rPh sb="13" eb="14">
      <t>トウ</t>
    </rPh>
    <rPh sb="14" eb="16">
      <t>ホショウ</t>
    </rPh>
    <rPh sb="16" eb="18">
      <t>イタク</t>
    </rPh>
    <rPh sb="18" eb="20">
      <t>ウケツケ</t>
    </rPh>
    <rPh sb="20" eb="22">
      <t>コスウ</t>
    </rPh>
    <rPh sb="23" eb="25">
      <t>チイキ</t>
    </rPh>
    <rPh sb="25" eb="26">
      <t>ベツ</t>
    </rPh>
    <rPh sb="26" eb="28">
      <t>トウケイ</t>
    </rPh>
    <rPh sb="31" eb="32">
      <t>ヒョウ</t>
    </rPh>
    <rPh sb="34" eb="37">
      <t>シハンキ</t>
    </rPh>
    <rPh sb="37" eb="38">
      <t>ゴト</t>
    </rPh>
    <phoneticPr fontId="2"/>
  </si>
  <si>
    <t>未完成分譲マンション手付金等保証委託受付戸数　地域別統計データ表　【年間計】</t>
    <phoneticPr fontId="2"/>
  </si>
  <si>
    <t>未完成分譲マンション手付金等保証委託受付戸数　地域別統計データ　前年同期比増減表【四半期毎】</t>
    <rPh sb="0" eb="3">
      <t>ミカンセイ</t>
    </rPh>
    <rPh sb="3" eb="5">
      <t>ブンジョウ</t>
    </rPh>
    <rPh sb="10" eb="12">
      <t>テツケ</t>
    </rPh>
    <rPh sb="12" eb="13">
      <t>キン</t>
    </rPh>
    <rPh sb="13" eb="14">
      <t>トウ</t>
    </rPh>
    <rPh sb="14" eb="16">
      <t>ホショウ</t>
    </rPh>
    <rPh sb="16" eb="18">
      <t>イタク</t>
    </rPh>
    <rPh sb="18" eb="20">
      <t>ウケツケ</t>
    </rPh>
    <rPh sb="20" eb="22">
      <t>コスウ</t>
    </rPh>
    <rPh sb="23" eb="25">
      <t>チイキ</t>
    </rPh>
    <rPh sb="25" eb="26">
      <t>ベツ</t>
    </rPh>
    <rPh sb="26" eb="28">
      <t>トウケイ</t>
    </rPh>
    <rPh sb="32" eb="34">
      <t>ゼンネン</t>
    </rPh>
    <rPh sb="34" eb="37">
      <t>ドウキヒ</t>
    </rPh>
    <rPh sb="37" eb="39">
      <t>ゾウゲン</t>
    </rPh>
    <rPh sb="39" eb="40">
      <t>ヒョウ</t>
    </rPh>
    <rPh sb="41" eb="44">
      <t>シハンキ</t>
    </rPh>
    <rPh sb="44" eb="45">
      <t>ゴト</t>
    </rPh>
    <phoneticPr fontId="2"/>
  </si>
  <si>
    <t>未完成分譲マンション手付金等保証委託受付戸数　地域別統計データ　前年同期比増減表【年間計】</t>
    <rPh sb="0" eb="3">
      <t>ミカンセイ</t>
    </rPh>
    <rPh sb="3" eb="5">
      <t>ブンジョウ</t>
    </rPh>
    <rPh sb="10" eb="12">
      <t>テツケ</t>
    </rPh>
    <rPh sb="12" eb="13">
      <t>キン</t>
    </rPh>
    <rPh sb="13" eb="14">
      <t>トウ</t>
    </rPh>
    <rPh sb="14" eb="16">
      <t>ホショウ</t>
    </rPh>
    <rPh sb="16" eb="18">
      <t>イタク</t>
    </rPh>
    <rPh sb="18" eb="20">
      <t>ウケツケ</t>
    </rPh>
    <rPh sb="20" eb="22">
      <t>コスウ</t>
    </rPh>
    <rPh sb="23" eb="25">
      <t>チイキ</t>
    </rPh>
    <rPh sb="25" eb="26">
      <t>ベツ</t>
    </rPh>
    <rPh sb="26" eb="28">
      <t>トウケイ</t>
    </rPh>
    <rPh sb="32" eb="34">
      <t>ゼンネン</t>
    </rPh>
    <rPh sb="34" eb="37">
      <t>ドウキヒ</t>
    </rPh>
    <rPh sb="37" eb="39">
      <t>ゾウゲン</t>
    </rPh>
    <rPh sb="39" eb="40">
      <t>ヒョウ</t>
    </rPh>
    <rPh sb="41" eb="43">
      <t>ネンカン</t>
    </rPh>
    <rPh sb="43" eb="44">
      <t>ケイ</t>
    </rPh>
    <phoneticPr fontId="2"/>
  </si>
  <si>
    <t>（注１）「未完成分譲マンション手付金等保証委託受付戸数」とは、分譲事業者が未完成分譲マンションの販売を開始するにあたり、手付金等の保全措置として、予め、その返還債務に関する保証委託契約の</t>
    <rPh sb="1" eb="2">
      <t>チュウ</t>
    </rPh>
    <rPh sb="5" eb="8">
      <t>ミカンセイ</t>
    </rPh>
    <rPh sb="8" eb="10">
      <t>ブンジョウ</t>
    </rPh>
    <rPh sb="15" eb="18">
      <t>テツケキン</t>
    </rPh>
    <rPh sb="18" eb="19">
      <t>トウ</t>
    </rPh>
    <rPh sb="19" eb="23">
      <t>ホショウイタク</t>
    </rPh>
    <rPh sb="23" eb="25">
      <t>ウケツケ</t>
    </rPh>
    <rPh sb="25" eb="27">
      <t>コスウ</t>
    </rPh>
    <rPh sb="31" eb="33">
      <t>ブンジョウ</t>
    </rPh>
    <rPh sb="33" eb="36">
      <t>ジギョウシャ</t>
    </rPh>
    <rPh sb="37" eb="40">
      <t>ミカンセイ</t>
    </rPh>
    <rPh sb="40" eb="42">
      <t>ブンジョウ</t>
    </rPh>
    <rPh sb="48" eb="50">
      <t>ハンバイ</t>
    </rPh>
    <rPh sb="51" eb="53">
      <t>カイシ</t>
    </rPh>
    <phoneticPr fontId="2"/>
  </si>
  <si>
    <t>　　　　申込みを行い、上記指定保証機関が受託した物件の販売予定戸数（宅地建物取引業法第41条参照）。個別の売買契約において実際に保全措置が講じられた戸数とは異なる。</t>
    <rPh sb="50" eb="52">
      <t>コベツ</t>
    </rPh>
    <rPh sb="53" eb="55">
      <t>バイバイ</t>
    </rPh>
    <rPh sb="55" eb="57">
      <t>ケイヤク</t>
    </rPh>
    <rPh sb="61" eb="63">
      <t>ジッサイ</t>
    </rPh>
    <rPh sb="64" eb="66">
      <t>ホゼン</t>
    </rPh>
    <rPh sb="66" eb="68">
      <t>ソチ</t>
    </rPh>
    <rPh sb="69" eb="70">
      <t>コウ</t>
    </rPh>
    <rPh sb="74" eb="76">
      <t>コスウ</t>
    </rPh>
    <rPh sb="78" eb="79">
      <t>コト</t>
    </rPh>
    <phoneticPr fontId="2"/>
  </si>
  <si>
    <t>2025年</t>
    <phoneticPr fontId="2"/>
  </si>
  <si>
    <t>2026年</t>
    <rPh sb="4" eb="5">
      <t>ネン</t>
    </rPh>
    <phoneticPr fontId="2"/>
  </si>
  <si>
    <r>
      <t xml:space="preserve">2026年
</t>
    </r>
    <r>
      <rPr>
        <b/>
        <sz val="12"/>
        <color theme="1"/>
        <rFont val="游ゴシック"/>
        <family val="3"/>
        <charset val="128"/>
        <scheme val="minor"/>
      </rPr>
      <t>1～3月</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</si>
</sst>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quot;△&quot;0.0%"/>
    <numFmt numFmtId="177" formatCode="#,##0;[Red]\-#,##0;&quot;ー&quot;"/>
    <numFmt numFmtId="178" formatCode="0.0%;&quot;△&quot;0.0%;&quot;ー&quot;"/>
    <numFmt numFmtId="179" formatCode="0.0%"/>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b/>
      <sz val="14"/>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1"/>
      <color theme="1"/>
      <name val="Segoe UI"/>
      <family val="2"/>
    </font>
  </fonts>
  <fills count="3">
    <fill>
      <patternFill patternType="none"/>
    </fill>
    <fill>
      <patternFill patternType="gray125"/>
    </fill>
    <fill>
      <patternFill patternType="solid">
        <fgColor theme="8" tint="0.79998168889431442"/>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bottom style="medium">
        <color indexed="64"/>
      </bottom>
      <diagonal/>
    </border>
    <border>
      <left style="dotted">
        <color indexed="64"/>
      </left>
      <right style="dotted">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dotted">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medium">
        <color indexed="64"/>
      </right>
      <top/>
      <bottom style="thin">
        <color indexed="64"/>
      </bottom>
      <diagonal/>
    </border>
  </borders>
  <cellStyleXfs count="4">
    <xf numFmtId="0" fontId="0" fillId="0" borderId="0">
      <alignment vertical="center"/>
    </xf>
    <xf numFmtId="6"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102">
    <xf numFmtId="0" fontId="0" fillId="0" borderId="0" xfId="0">
      <alignmen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0" fillId="0" borderId="0" xfId="0" applyAlignment="1">
      <alignment horizontal="centerContinuous" vertical="center"/>
    </xf>
    <xf numFmtId="0" fontId="4" fillId="2" borderId="15" xfId="0" applyFont="1" applyFill="1" applyBorder="1" applyAlignment="1">
      <alignment horizontal="centerContinuous"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0" xfId="0" applyFont="1">
      <alignment vertical="center"/>
    </xf>
    <xf numFmtId="0" fontId="6" fillId="0" borderId="16" xfId="0" applyFont="1" applyBorder="1">
      <alignment vertical="center"/>
    </xf>
    <xf numFmtId="38" fontId="6" fillId="0" borderId="22" xfId="0" applyNumberFormat="1" applyFont="1" applyBorder="1">
      <alignment vertical="center"/>
    </xf>
    <xf numFmtId="0" fontId="6" fillId="0" borderId="15" xfId="0" applyFont="1" applyBorder="1">
      <alignment vertical="center"/>
    </xf>
    <xf numFmtId="38" fontId="6" fillId="0" borderId="25" xfId="0" applyNumberFormat="1" applyFont="1" applyBorder="1">
      <alignment vertical="center"/>
    </xf>
    <xf numFmtId="38" fontId="6" fillId="0" borderId="26" xfId="0" applyNumberFormat="1" applyFont="1" applyBorder="1">
      <alignment vertical="center"/>
    </xf>
    <xf numFmtId="0" fontId="5" fillId="0" borderId="28" xfId="0" applyFont="1" applyBorder="1">
      <alignment vertical="center"/>
    </xf>
    <xf numFmtId="38" fontId="5" fillId="0" borderId="29" xfId="0" applyNumberFormat="1" applyFont="1" applyBorder="1">
      <alignment vertical="center"/>
    </xf>
    <xf numFmtId="0" fontId="6" fillId="0" borderId="27" xfId="0" applyFont="1" applyBorder="1">
      <alignment vertical="center"/>
    </xf>
    <xf numFmtId="38" fontId="6" fillId="0" borderId="32" xfId="0" applyNumberFormat="1" applyFont="1" applyBorder="1">
      <alignment vertical="center"/>
    </xf>
    <xf numFmtId="0" fontId="5" fillId="0" borderId="33" xfId="0" applyFont="1" applyBorder="1">
      <alignment vertical="center"/>
    </xf>
    <xf numFmtId="38" fontId="5" fillId="0" borderId="25" xfId="0" applyNumberFormat="1" applyFont="1" applyBorder="1">
      <alignment vertical="center"/>
    </xf>
    <xf numFmtId="38" fontId="5" fillId="0" borderId="37" xfId="0" applyNumberFormat="1" applyFont="1" applyBorder="1">
      <alignment vertical="center"/>
    </xf>
    <xf numFmtId="0" fontId="5" fillId="0" borderId="30" xfId="0" applyFont="1" applyBorder="1">
      <alignment vertical="center"/>
    </xf>
    <xf numFmtId="38" fontId="5" fillId="0" borderId="39" xfId="0" applyNumberFormat="1" applyFont="1" applyBorder="1">
      <alignment vertical="center"/>
    </xf>
    <xf numFmtId="6" fontId="5" fillId="0" borderId="28" xfId="1" applyFont="1" applyBorder="1" applyAlignment="1">
      <alignment vertical="center"/>
    </xf>
    <xf numFmtId="6" fontId="6" fillId="0" borderId="27" xfId="1" applyFont="1" applyBorder="1" applyAlignment="1">
      <alignment vertical="center" wrapText="1"/>
    </xf>
    <xf numFmtId="38" fontId="6" fillId="0" borderId="40" xfId="0" applyNumberFormat="1" applyFont="1" applyBorder="1">
      <alignment vertical="center"/>
    </xf>
    <xf numFmtId="0" fontId="6" fillId="2" borderId="1" xfId="0" applyFont="1" applyFill="1" applyBorder="1" applyAlignment="1">
      <alignment horizontal="center" vertical="center"/>
    </xf>
    <xf numFmtId="0" fontId="4" fillId="2" borderId="9" xfId="0" applyFont="1" applyFill="1" applyBorder="1" applyAlignment="1">
      <alignment horizontal="center" vertical="center"/>
    </xf>
    <xf numFmtId="176" fontId="6" fillId="0" borderId="22" xfId="0" applyNumberFormat="1" applyFont="1" applyBorder="1">
      <alignment vertical="center"/>
    </xf>
    <xf numFmtId="176" fontId="6" fillId="0" borderId="25" xfId="0" applyNumberFormat="1" applyFont="1" applyBorder="1">
      <alignment vertical="center"/>
    </xf>
    <xf numFmtId="0" fontId="3" fillId="0" borderId="0" xfId="0" applyFont="1">
      <alignment vertical="center"/>
    </xf>
    <xf numFmtId="38" fontId="6" fillId="2" borderId="6" xfId="0" applyNumberFormat="1" applyFont="1" applyFill="1" applyBorder="1">
      <alignment vertical="center"/>
    </xf>
    <xf numFmtId="38" fontId="6" fillId="2" borderId="4" xfId="0" applyNumberFormat="1" applyFont="1" applyFill="1" applyBorder="1">
      <alignment vertical="center"/>
    </xf>
    <xf numFmtId="38" fontId="6" fillId="2" borderId="1" xfId="0" applyNumberFormat="1" applyFont="1" applyFill="1" applyBorder="1">
      <alignment vertical="center"/>
    </xf>
    <xf numFmtId="176" fontId="6" fillId="2" borderId="1" xfId="0" applyNumberFormat="1" applyFont="1" applyFill="1" applyBorder="1">
      <alignment vertical="center"/>
    </xf>
    <xf numFmtId="176" fontId="6" fillId="2" borderId="1" xfId="0" applyNumberFormat="1" applyFont="1" applyFill="1" applyBorder="1" applyAlignment="1">
      <alignment vertical="center" shrinkToFit="1"/>
    </xf>
    <xf numFmtId="0" fontId="3" fillId="0" borderId="0" xfId="0" applyFont="1" applyAlignment="1">
      <alignment horizontal="left" vertical="center"/>
    </xf>
    <xf numFmtId="0" fontId="4" fillId="2" borderId="9" xfId="0" applyFont="1" applyFill="1" applyBorder="1" applyAlignment="1">
      <alignment horizontal="center" vertical="center" wrapText="1"/>
    </xf>
    <xf numFmtId="0" fontId="1" fillId="0" borderId="0" xfId="2">
      <alignment vertical="center"/>
    </xf>
    <xf numFmtId="38" fontId="1" fillId="0" borderId="0" xfId="2" applyNumberFormat="1">
      <alignment vertical="center"/>
    </xf>
    <xf numFmtId="177" fontId="6" fillId="0" borderId="20" xfId="0" applyNumberFormat="1" applyFont="1" applyBorder="1">
      <alignment vertical="center"/>
    </xf>
    <xf numFmtId="177" fontId="6" fillId="0" borderId="5" xfId="0" applyNumberFormat="1" applyFont="1" applyBorder="1">
      <alignment vertical="center"/>
    </xf>
    <xf numFmtId="177" fontId="6" fillId="0" borderId="21" xfId="0" applyNumberFormat="1" applyFont="1" applyBorder="1">
      <alignment vertical="center"/>
    </xf>
    <xf numFmtId="177" fontId="6" fillId="0" borderId="4" xfId="0" applyNumberFormat="1" applyFont="1" applyBorder="1" applyAlignment="1">
      <alignment vertical="center" shrinkToFit="1"/>
    </xf>
    <xf numFmtId="177" fontId="6" fillId="0" borderId="5" xfId="0" applyNumberFormat="1" applyFont="1" applyBorder="1" applyAlignment="1">
      <alignment vertical="center" shrinkToFit="1"/>
    </xf>
    <xf numFmtId="177" fontId="6" fillId="0" borderId="5" xfId="0" applyNumberFormat="1" applyFont="1" applyBorder="1" applyAlignment="1">
      <alignment horizontal="right" vertical="center" shrinkToFit="1"/>
    </xf>
    <xf numFmtId="177" fontId="6" fillId="0" borderId="22" xfId="0" applyNumberFormat="1" applyFont="1" applyBorder="1" applyAlignment="1">
      <alignment horizontal="right" vertical="center" shrinkToFit="1"/>
    </xf>
    <xf numFmtId="177" fontId="6" fillId="0" borderId="23" xfId="0" applyNumberFormat="1" applyFont="1" applyBorder="1">
      <alignment vertical="center"/>
    </xf>
    <xf numFmtId="177" fontId="6" fillId="0" borderId="24" xfId="0" applyNumberFormat="1" applyFont="1" applyBorder="1">
      <alignment vertical="center"/>
    </xf>
    <xf numFmtId="177" fontId="6" fillId="0" borderId="7" xfId="0" applyNumberFormat="1" applyFont="1" applyBorder="1" applyAlignment="1">
      <alignment vertical="center" shrinkToFit="1"/>
    </xf>
    <xf numFmtId="177" fontId="6" fillId="0" borderId="8" xfId="0" applyNumberFormat="1" applyFont="1" applyBorder="1" applyAlignment="1">
      <alignment vertical="center" shrinkToFit="1"/>
    </xf>
    <xf numFmtId="177" fontId="6" fillId="0" borderId="8" xfId="0" applyNumberFormat="1" applyFont="1" applyBorder="1" applyAlignment="1">
      <alignment horizontal="right" vertical="center" shrinkToFit="1"/>
    </xf>
    <xf numFmtId="177" fontId="6" fillId="0" borderId="32" xfId="0" applyNumberFormat="1" applyFont="1" applyBorder="1" applyAlignment="1">
      <alignment horizontal="right" vertical="center" shrinkToFit="1"/>
    </xf>
    <xf numFmtId="177" fontId="5" fillId="0" borderId="18" xfId="0" applyNumberFormat="1" applyFont="1" applyBorder="1">
      <alignment vertical="center"/>
    </xf>
    <xf numFmtId="177" fontId="5" fillId="0" borderId="3" xfId="0" applyNumberFormat="1" applyFont="1" applyBorder="1">
      <alignment vertical="center"/>
    </xf>
    <xf numFmtId="177" fontId="5" fillId="0" borderId="2" xfId="0" applyNumberFormat="1" applyFont="1" applyBorder="1" applyAlignment="1">
      <alignment vertical="center" shrinkToFit="1"/>
    </xf>
    <xf numFmtId="177" fontId="5" fillId="0" borderId="3" xfId="0" applyNumberFormat="1" applyFont="1" applyBorder="1" applyAlignment="1">
      <alignment vertical="center" shrinkToFit="1"/>
    </xf>
    <xf numFmtId="177" fontId="5" fillId="0" borderId="3" xfId="0" applyNumberFormat="1" applyFont="1" applyBorder="1" applyAlignment="1">
      <alignment horizontal="right" vertical="center" shrinkToFit="1"/>
    </xf>
    <xf numFmtId="177" fontId="5" fillId="0" borderId="19" xfId="0" applyNumberFormat="1" applyFont="1" applyBorder="1" applyAlignment="1">
      <alignment horizontal="right" vertical="center" shrinkToFit="1"/>
    </xf>
    <xf numFmtId="177" fontId="6" fillId="0" borderId="31" xfId="0" applyNumberFormat="1" applyFont="1" applyBorder="1">
      <alignment vertical="center"/>
    </xf>
    <xf numFmtId="177" fontId="6" fillId="0" borderId="8" xfId="0" applyNumberFormat="1" applyFont="1" applyBorder="1">
      <alignment vertical="center"/>
    </xf>
    <xf numFmtId="177" fontId="5" fillId="0" borderId="34" xfId="0" applyNumberFormat="1" applyFont="1" applyBorder="1">
      <alignment vertical="center"/>
    </xf>
    <xf numFmtId="177" fontId="5" fillId="0" borderId="35" xfId="0" applyNumberFormat="1" applyFont="1" applyBorder="1">
      <alignment vertical="center"/>
    </xf>
    <xf numFmtId="177" fontId="5" fillId="0" borderId="12" xfId="0" applyNumberFormat="1" applyFont="1" applyBorder="1">
      <alignment vertical="center"/>
    </xf>
    <xf numFmtId="177" fontId="5" fillId="0" borderId="11" xfId="0" applyNumberFormat="1" applyFont="1" applyBorder="1" applyAlignment="1">
      <alignment vertical="center" shrinkToFit="1"/>
    </xf>
    <xf numFmtId="177" fontId="5" fillId="0" borderId="12" xfId="0" applyNumberFormat="1" applyFont="1" applyBorder="1" applyAlignment="1">
      <alignment vertical="center" shrinkToFit="1"/>
    </xf>
    <xf numFmtId="177" fontId="5" fillId="0" borderId="12" xfId="0" applyNumberFormat="1" applyFont="1" applyBorder="1" applyAlignment="1">
      <alignment horizontal="right" vertical="center" shrinkToFit="1"/>
    </xf>
    <xf numFmtId="177" fontId="5" fillId="0" borderId="37" xfId="0" applyNumberFormat="1" applyFont="1" applyBorder="1" applyAlignment="1">
      <alignment horizontal="right" vertical="center" shrinkToFit="1"/>
    </xf>
    <xf numFmtId="177" fontId="5" fillId="0" borderId="36" xfId="0" applyNumberFormat="1" applyFont="1" applyBorder="1">
      <alignment vertical="center"/>
    </xf>
    <xf numFmtId="177" fontId="5" fillId="0" borderId="38" xfId="0" applyNumberFormat="1" applyFont="1" applyBorder="1">
      <alignment vertical="center"/>
    </xf>
    <xf numFmtId="177" fontId="5" fillId="0" borderId="14" xfId="0" applyNumberFormat="1" applyFont="1" applyBorder="1">
      <alignment vertical="center"/>
    </xf>
    <xf numFmtId="177" fontId="6" fillId="2" borderId="20" xfId="0" applyNumberFormat="1" applyFont="1" applyFill="1" applyBorder="1">
      <alignment vertical="center"/>
    </xf>
    <xf numFmtId="177" fontId="6" fillId="2" borderId="5" xfId="0" applyNumberFormat="1" applyFont="1" applyFill="1" applyBorder="1">
      <alignment vertical="center"/>
    </xf>
    <xf numFmtId="177" fontId="6" fillId="2" borderId="13" xfId="0" applyNumberFormat="1" applyFont="1" applyFill="1" applyBorder="1" applyAlignment="1">
      <alignment vertical="center" shrinkToFit="1"/>
    </xf>
    <xf numFmtId="177" fontId="6" fillId="2" borderId="5" xfId="0" applyNumberFormat="1" applyFont="1" applyFill="1" applyBorder="1" applyAlignment="1">
      <alignment vertical="center" shrinkToFit="1"/>
    </xf>
    <xf numFmtId="177" fontId="6" fillId="2" borderId="5" xfId="0" applyNumberFormat="1" applyFont="1" applyFill="1" applyBorder="1" applyAlignment="1">
      <alignment horizontal="right" vertical="center" shrinkToFit="1"/>
    </xf>
    <xf numFmtId="177" fontId="6" fillId="2" borderId="22" xfId="0" applyNumberFormat="1" applyFont="1" applyFill="1" applyBorder="1" applyAlignment="1">
      <alignment horizontal="right" vertical="center" shrinkToFit="1"/>
    </xf>
    <xf numFmtId="178" fontId="6" fillId="0" borderId="4" xfId="0" applyNumberFormat="1" applyFont="1" applyBorder="1" applyAlignment="1">
      <alignment vertical="center" shrinkToFit="1"/>
    </xf>
    <xf numFmtId="178" fontId="6" fillId="0" borderId="5" xfId="0" applyNumberFormat="1" applyFont="1" applyBorder="1" applyAlignment="1">
      <alignment vertical="center" shrinkToFit="1"/>
    </xf>
    <xf numFmtId="178" fontId="6" fillId="0" borderId="7" xfId="0" applyNumberFormat="1" applyFont="1" applyBorder="1" applyAlignment="1">
      <alignment vertical="center" shrinkToFit="1"/>
    </xf>
    <xf numFmtId="178" fontId="6" fillId="0" borderId="8" xfId="0" applyNumberFormat="1" applyFont="1" applyBorder="1" applyAlignment="1">
      <alignment vertical="center" shrinkToFit="1"/>
    </xf>
    <xf numFmtId="178" fontId="5" fillId="0" borderId="2" xfId="0" applyNumberFormat="1" applyFont="1" applyBorder="1" applyAlignment="1">
      <alignment vertical="center" shrinkToFit="1"/>
    </xf>
    <xf numFmtId="178" fontId="5" fillId="0" borderId="3" xfId="0" applyNumberFormat="1" applyFont="1" applyBorder="1" applyAlignment="1">
      <alignment vertical="center" shrinkToFit="1"/>
    </xf>
    <xf numFmtId="178" fontId="5" fillId="0" borderId="11" xfId="0" applyNumberFormat="1" applyFont="1" applyBorder="1" applyAlignment="1">
      <alignment vertical="center" shrinkToFit="1"/>
    </xf>
    <xf numFmtId="178" fontId="5" fillId="0" borderId="12" xfId="0" applyNumberFormat="1" applyFont="1" applyBorder="1" applyAlignment="1">
      <alignment vertical="center" shrinkToFit="1"/>
    </xf>
    <xf numFmtId="178" fontId="6" fillId="2" borderId="5" xfId="0" applyNumberFormat="1" applyFont="1" applyFill="1" applyBorder="1" applyAlignment="1">
      <alignment vertical="center" shrinkToFit="1"/>
    </xf>
    <xf numFmtId="178" fontId="6" fillId="0" borderId="22" xfId="0" applyNumberFormat="1" applyFont="1" applyBorder="1" applyAlignment="1">
      <alignment vertical="center" shrinkToFit="1"/>
    </xf>
    <xf numFmtId="178" fontId="6" fillId="0" borderId="32" xfId="0" applyNumberFormat="1" applyFont="1" applyBorder="1" applyAlignment="1">
      <alignment vertical="center" shrinkToFit="1"/>
    </xf>
    <xf numFmtId="178" fontId="5" fillId="0" borderId="19" xfId="0" applyNumberFormat="1" applyFont="1" applyBorder="1" applyAlignment="1">
      <alignment vertical="center" shrinkToFit="1"/>
    </xf>
    <xf numFmtId="178" fontId="5" fillId="0" borderId="37" xfId="0" applyNumberFormat="1" applyFont="1" applyBorder="1" applyAlignment="1">
      <alignment vertical="center" shrinkToFit="1"/>
    </xf>
    <xf numFmtId="178" fontId="6" fillId="2" borderId="4" xfId="0" applyNumberFormat="1" applyFont="1" applyFill="1" applyBorder="1" applyAlignment="1">
      <alignment vertical="center" shrinkToFit="1"/>
    </xf>
    <xf numFmtId="178" fontId="6" fillId="2" borderId="22" xfId="0" applyNumberFormat="1" applyFont="1" applyFill="1" applyBorder="1" applyAlignment="1">
      <alignment vertical="center" shrinkToFit="1"/>
    </xf>
    <xf numFmtId="176" fontId="5" fillId="0" borderId="28" xfId="0" applyNumberFormat="1" applyFont="1" applyBorder="1">
      <alignment vertical="center"/>
    </xf>
    <xf numFmtId="176" fontId="5" fillId="0" borderId="33" xfId="0" applyNumberFormat="1" applyFont="1" applyBorder="1">
      <alignment vertical="center"/>
    </xf>
    <xf numFmtId="176" fontId="5" fillId="0" borderId="30" xfId="0" applyNumberFormat="1" applyFont="1" applyBorder="1">
      <alignment vertical="center"/>
    </xf>
    <xf numFmtId="176" fontId="6" fillId="0" borderId="16" xfId="0" applyNumberFormat="1" applyFont="1" applyBorder="1">
      <alignment vertical="center"/>
    </xf>
    <xf numFmtId="176" fontId="6" fillId="0" borderId="15" xfId="0" applyNumberFormat="1" applyFont="1" applyBorder="1">
      <alignment vertical="center"/>
    </xf>
    <xf numFmtId="176" fontId="5" fillId="0" borderId="27" xfId="0" applyNumberFormat="1" applyFont="1" applyBorder="1">
      <alignment vertical="center"/>
    </xf>
    <xf numFmtId="0" fontId="4" fillId="2" borderId="7" xfId="0" applyFont="1" applyFill="1" applyBorder="1" applyAlignment="1">
      <alignment horizontal="centerContinuous" vertical="center"/>
    </xf>
    <xf numFmtId="0" fontId="4" fillId="2" borderId="10" xfId="0" applyFont="1" applyFill="1" applyBorder="1" applyAlignment="1">
      <alignment horizontal="centerContinuous" vertical="center"/>
    </xf>
    <xf numFmtId="0" fontId="4" fillId="2" borderId="9" xfId="0" applyFont="1" applyFill="1" applyBorder="1" applyAlignment="1">
      <alignment horizontal="centerContinuous" vertical="center"/>
    </xf>
    <xf numFmtId="179" fontId="7" fillId="0" borderId="0" xfId="3" applyNumberFormat="1" applyFont="1">
      <alignment vertical="center"/>
    </xf>
  </cellXfs>
  <cellStyles count="4">
    <cellStyle name="パーセント" xfId="3" builtinId="5"/>
    <cellStyle name="通貨" xfId="1" builtinId="7"/>
    <cellStyle name="標準" xfId="0" builtinId="0"/>
    <cellStyle name="標準 2" xfId="2" xr:uid="{DA478E89-A7BF-4BA7-AD2C-42796F44A4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D0CEE-1E91-4321-932D-ABE48133DC82}">
  <sheetPr>
    <pageSetUpPr fitToPage="1"/>
  </sheetPr>
  <dimension ref="A1:U34"/>
  <sheetViews>
    <sheetView tabSelected="1" zoomScaleNormal="100" workbookViewId="0"/>
  </sheetViews>
  <sheetFormatPr defaultColWidth="10.625" defaultRowHeight="18.75" x14ac:dyDescent="0.4"/>
  <cols>
    <col min="1" max="1" width="18.625" customWidth="1"/>
  </cols>
  <sheetData>
    <row r="1" spans="1:21" ht="29.25" customHeight="1" x14ac:dyDescent="0.4">
      <c r="A1" s="36" t="s">
        <v>46</v>
      </c>
      <c r="B1" s="3"/>
      <c r="C1" s="3"/>
      <c r="D1" s="3"/>
      <c r="E1" s="3"/>
      <c r="F1" s="3"/>
      <c r="G1" s="3"/>
      <c r="H1" s="3"/>
      <c r="I1" s="3"/>
    </row>
    <row r="2" spans="1:21" ht="19.5" thickBot="1" x14ac:dyDescent="0.45"/>
    <row r="3" spans="1:21" ht="33.75" customHeight="1" x14ac:dyDescent="0.4">
      <c r="A3" s="4"/>
      <c r="B3" s="98" t="s">
        <v>41</v>
      </c>
      <c r="C3" s="99"/>
      <c r="D3" s="99"/>
      <c r="E3" s="99"/>
      <c r="F3" s="98" t="s">
        <v>35</v>
      </c>
      <c r="G3" s="99"/>
      <c r="H3" s="99"/>
      <c r="I3" s="99"/>
      <c r="J3" s="98" t="s">
        <v>0</v>
      </c>
      <c r="K3" s="99"/>
      <c r="L3" s="99"/>
      <c r="M3" s="99"/>
      <c r="N3" s="98" t="s">
        <v>42</v>
      </c>
      <c r="O3" s="99"/>
      <c r="P3" s="99"/>
      <c r="Q3" s="100"/>
      <c r="R3" s="98" t="s">
        <v>53</v>
      </c>
      <c r="S3" s="99"/>
      <c r="T3" s="99"/>
      <c r="U3" s="100"/>
    </row>
    <row r="4" spans="1:21" s="8" customFormat="1" ht="23.25" customHeight="1" thickBot="1" x14ac:dyDescent="0.45">
      <c r="A4" s="5"/>
      <c r="B4" s="6" t="s">
        <v>36</v>
      </c>
      <c r="C4" s="2" t="s">
        <v>37</v>
      </c>
      <c r="D4" s="2" t="s">
        <v>38</v>
      </c>
      <c r="E4" s="2" t="s">
        <v>39</v>
      </c>
      <c r="F4" s="6" t="s">
        <v>36</v>
      </c>
      <c r="G4" s="2" t="s">
        <v>37</v>
      </c>
      <c r="H4" s="2" t="s">
        <v>38</v>
      </c>
      <c r="I4" s="2" t="s">
        <v>39</v>
      </c>
      <c r="J4" s="1" t="s">
        <v>1</v>
      </c>
      <c r="K4" s="2" t="s">
        <v>2</v>
      </c>
      <c r="L4" s="2" t="s">
        <v>3</v>
      </c>
      <c r="M4" s="2" t="s">
        <v>4</v>
      </c>
      <c r="N4" s="1" t="s">
        <v>1</v>
      </c>
      <c r="O4" s="2" t="s">
        <v>2</v>
      </c>
      <c r="P4" s="2" t="s">
        <v>3</v>
      </c>
      <c r="Q4" s="7" t="s">
        <v>4</v>
      </c>
      <c r="R4" s="1" t="s">
        <v>1</v>
      </c>
      <c r="S4" s="2" t="s">
        <v>2</v>
      </c>
      <c r="T4" s="2" t="s">
        <v>3</v>
      </c>
      <c r="U4" s="7" t="s">
        <v>4</v>
      </c>
    </row>
    <row r="5" spans="1:21" s="8" customFormat="1" ht="23.25" customHeight="1" thickBot="1" x14ac:dyDescent="0.45">
      <c r="A5" s="9" t="s">
        <v>5</v>
      </c>
      <c r="B5" s="40">
        <v>731</v>
      </c>
      <c r="C5" s="41">
        <v>358</v>
      </c>
      <c r="D5" s="42">
        <v>202</v>
      </c>
      <c r="E5" s="41">
        <v>379</v>
      </c>
      <c r="F5" s="40">
        <v>83</v>
      </c>
      <c r="G5" s="41">
        <v>588</v>
      </c>
      <c r="H5" s="42">
        <v>207</v>
      </c>
      <c r="I5" s="41">
        <v>311</v>
      </c>
      <c r="J5" s="43">
        <v>385</v>
      </c>
      <c r="K5" s="44">
        <v>789</v>
      </c>
      <c r="L5" s="44">
        <v>324</v>
      </c>
      <c r="M5" s="44">
        <v>80</v>
      </c>
      <c r="N5" s="43">
        <v>50</v>
      </c>
      <c r="O5" s="44">
        <v>342</v>
      </c>
      <c r="P5" s="45">
        <v>393</v>
      </c>
      <c r="Q5" s="46">
        <v>173</v>
      </c>
      <c r="R5" s="43">
        <v>338</v>
      </c>
      <c r="S5" s="44"/>
      <c r="T5" s="45"/>
      <c r="U5" s="46"/>
    </row>
    <row r="6" spans="1:21" s="8" customFormat="1" ht="23.25" customHeight="1" x14ac:dyDescent="0.4">
      <c r="A6" s="11" t="s">
        <v>6</v>
      </c>
      <c r="B6" s="47">
        <v>147</v>
      </c>
      <c r="C6" s="48">
        <v>346</v>
      </c>
      <c r="D6" s="48">
        <v>832</v>
      </c>
      <c r="E6" s="48">
        <v>1276</v>
      </c>
      <c r="F6" s="47">
        <v>127</v>
      </c>
      <c r="G6" s="48">
        <v>606</v>
      </c>
      <c r="H6" s="48">
        <v>90</v>
      </c>
      <c r="I6" s="48">
        <v>177</v>
      </c>
      <c r="J6" s="49">
        <v>425</v>
      </c>
      <c r="K6" s="50">
        <v>397</v>
      </c>
      <c r="L6" s="50">
        <v>610</v>
      </c>
      <c r="M6" s="50">
        <v>812</v>
      </c>
      <c r="N6" s="49">
        <v>254</v>
      </c>
      <c r="O6" s="50">
        <v>371</v>
      </c>
      <c r="P6" s="51">
        <v>213</v>
      </c>
      <c r="Q6" s="52">
        <v>60</v>
      </c>
      <c r="R6" s="49">
        <v>227</v>
      </c>
      <c r="S6" s="50"/>
      <c r="T6" s="51"/>
      <c r="U6" s="52"/>
    </row>
    <row r="7" spans="1:21" s="8" customFormat="1" ht="23.25" customHeight="1" thickBot="1" x14ac:dyDescent="0.45">
      <c r="A7" s="14" t="s">
        <v>7</v>
      </c>
      <c r="B7" s="53">
        <v>81</v>
      </c>
      <c r="C7" s="54">
        <v>254</v>
      </c>
      <c r="D7" s="54">
        <v>567</v>
      </c>
      <c r="E7" s="54">
        <v>853</v>
      </c>
      <c r="F7" s="53">
        <v>43</v>
      </c>
      <c r="G7" s="54">
        <v>359</v>
      </c>
      <c r="H7" s="54">
        <v>90</v>
      </c>
      <c r="I7" s="54">
        <v>0</v>
      </c>
      <c r="J7" s="55">
        <v>369</v>
      </c>
      <c r="K7" s="56">
        <v>197</v>
      </c>
      <c r="L7" s="56">
        <v>453</v>
      </c>
      <c r="M7" s="56">
        <v>526</v>
      </c>
      <c r="N7" s="55">
        <v>69</v>
      </c>
      <c r="O7" s="56">
        <v>219</v>
      </c>
      <c r="P7" s="57">
        <v>111</v>
      </c>
      <c r="Q7" s="58">
        <v>60</v>
      </c>
      <c r="R7" s="55">
        <v>227</v>
      </c>
      <c r="S7" s="56"/>
      <c r="T7" s="57"/>
      <c r="U7" s="58"/>
    </row>
    <row r="8" spans="1:21" s="8" customFormat="1" ht="23.25" customHeight="1" x14ac:dyDescent="0.4">
      <c r="A8" s="16" t="s">
        <v>8</v>
      </c>
      <c r="B8" s="59">
        <v>8257</v>
      </c>
      <c r="C8" s="60">
        <v>7741</v>
      </c>
      <c r="D8" s="60">
        <v>5527</v>
      </c>
      <c r="E8" s="48">
        <v>8150</v>
      </c>
      <c r="F8" s="59">
        <v>9108</v>
      </c>
      <c r="G8" s="60">
        <v>7026</v>
      </c>
      <c r="H8" s="60">
        <v>8483</v>
      </c>
      <c r="I8" s="48">
        <v>7695</v>
      </c>
      <c r="J8" s="49">
        <v>8197</v>
      </c>
      <c r="K8" s="50">
        <v>6469</v>
      </c>
      <c r="L8" s="50">
        <v>8849</v>
      </c>
      <c r="M8" s="50">
        <v>9017</v>
      </c>
      <c r="N8" s="49">
        <v>6643</v>
      </c>
      <c r="O8" s="50">
        <v>8902</v>
      </c>
      <c r="P8" s="51">
        <v>5748</v>
      </c>
      <c r="Q8" s="52">
        <f>1444+2382+331</f>
        <v>4157</v>
      </c>
      <c r="R8" s="49">
        <v>6143</v>
      </c>
      <c r="S8" s="50"/>
      <c r="T8" s="51"/>
      <c r="U8" s="52"/>
    </row>
    <row r="9" spans="1:21" s="8" customFormat="1" ht="23.25" customHeight="1" x14ac:dyDescent="0.4">
      <c r="A9" s="18" t="s">
        <v>9</v>
      </c>
      <c r="B9" s="61">
        <v>1087</v>
      </c>
      <c r="C9" s="62">
        <v>1709</v>
      </c>
      <c r="D9" s="62">
        <v>488</v>
      </c>
      <c r="E9" s="63">
        <v>1061</v>
      </c>
      <c r="F9" s="61">
        <v>1009</v>
      </c>
      <c r="G9" s="62">
        <v>896</v>
      </c>
      <c r="H9" s="62">
        <v>438</v>
      </c>
      <c r="I9" s="63">
        <v>446</v>
      </c>
      <c r="J9" s="64">
        <v>970</v>
      </c>
      <c r="K9" s="65">
        <v>1230</v>
      </c>
      <c r="L9" s="65">
        <v>1034</v>
      </c>
      <c r="M9" s="65">
        <v>919</v>
      </c>
      <c r="N9" s="64">
        <v>1028</v>
      </c>
      <c r="O9" s="65">
        <v>807</v>
      </c>
      <c r="P9" s="66">
        <v>475</v>
      </c>
      <c r="Q9" s="67">
        <f>117+205+146</f>
        <v>468</v>
      </c>
      <c r="R9" s="64">
        <v>457</v>
      </c>
      <c r="S9" s="65"/>
      <c r="T9" s="66"/>
      <c r="U9" s="67"/>
    </row>
    <row r="10" spans="1:21" s="8" customFormat="1" ht="23.25" customHeight="1" x14ac:dyDescent="0.4">
      <c r="A10" s="18" t="s">
        <v>10</v>
      </c>
      <c r="B10" s="68">
        <v>1139</v>
      </c>
      <c r="C10" s="63">
        <v>1170</v>
      </c>
      <c r="D10" s="63">
        <v>593</v>
      </c>
      <c r="E10" s="63">
        <v>690</v>
      </c>
      <c r="F10" s="68">
        <v>691</v>
      </c>
      <c r="G10" s="63">
        <v>1375</v>
      </c>
      <c r="H10" s="63">
        <v>1341</v>
      </c>
      <c r="I10" s="63">
        <v>306</v>
      </c>
      <c r="J10" s="64">
        <v>2764</v>
      </c>
      <c r="K10" s="65">
        <v>340</v>
      </c>
      <c r="L10" s="65">
        <v>746</v>
      </c>
      <c r="M10" s="65">
        <v>1975</v>
      </c>
      <c r="N10" s="64">
        <v>468</v>
      </c>
      <c r="O10" s="65">
        <v>1017</v>
      </c>
      <c r="P10" s="66">
        <v>94</v>
      </c>
      <c r="Q10" s="67">
        <f>42+1141</f>
        <v>1183</v>
      </c>
      <c r="R10" s="64">
        <v>1017</v>
      </c>
      <c r="S10" s="65"/>
      <c r="T10" s="66"/>
      <c r="U10" s="67"/>
    </row>
    <row r="11" spans="1:21" s="8" customFormat="1" ht="23.25" customHeight="1" x14ac:dyDescent="0.4">
      <c r="A11" s="18" t="s">
        <v>11</v>
      </c>
      <c r="B11" s="68">
        <v>3964</v>
      </c>
      <c r="C11" s="63">
        <v>2615</v>
      </c>
      <c r="D11" s="63">
        <v>2751</v>
      </c>
      <c r="E11" s="63">
        <v>3832</v>
      </c>
      <c r="F11" s="68">
        <v>4950</v>
      </c>
      <c r="G11" s="63">
        <v>3078</v>
      </c>
      <c r="H11" s="63">
        <v>4644</v>
      </c>
      <c r="I11" s="63">
        <v>3710</v>
      </c>
      <c r="J11" s="64">
        <v>2274</v>
      </c>
      <c r="K11" s="65">
        <v>2217</v>
      </c>
      <c r="L11" s="65">
        <v>4770</v>
      </c>
      <c r="M11" s="65">
        <v>4285</v>
      </c>
      <c r="N11" s="64">
        <v>3283</v>
      </c>
      <c r="O11" s="65">
        <v>4639</v>
      </c>
      <c r="P11" s="66">
        <v>2507</v>
      </c>
      <c r="Q11" s="67">
        <f>1285+776+111</f>
        <v>2172</v>
      </c>
      <c r="R11" s="64">
        <v>2406</v>
      </c>
      <c r="S11" s="65"/>
      <c r="T11" s="66"/>
      <c r="U11" s="67"/>
    </row>
    <row r="12" spans="1:21" s="8" customFormat="1" ht="23.25" customHeight="1" x14ac:dyDescent="0.4">
      <c r="A12" s="18" t="s">
        <v>12</v>
      </c>
      <c r="B12" s="68">
        <v>1885</v>
      </c>
      <c r="C12" s="63">
        <v>1996</v>
      </c>
      <c r="D12" s="63">
        <v>1345</v>
      </c>
      <c r="E12" s="63">
        <v>1630</v>
      </c>
      <c r="F12" s="68">
        <v>2194</v>
      </c>
      <c r="G12" s="63">
        <v>1313</v>
      </c>
      <c r="H12" s="63">
        <v>1761</v>
      </c>
      <c r="I12" s="63">
        <v>3051</v>
      </c>
      <c r="J12" s="64">
        <v>1967</v>
      </c>
      <c r="K12" s="65">
        <v>1961</v>
      </c>
      <c r="L12" s="65">
        <v>2157</v>
      </c>
      <c r="M12" s="65">
        <v>1657</v>
      </c>
      <c r="N12" s="64">
        <v>1542</v>
      </c>
      <c r="O12" s="65">
        <v>2103</v>
      </c>
      <c r="P12" s="66">
        <v>2627</v>
      </c>
      <c r="Q12" s="67">
        <f>260+74</f>
        <v>334</v>
      </c>
      <c r="R12" s="64">
        <v>2109</v>
      </c>
      <c r="S12" s="65"/>
      <c r="T12" s="66"/>
      <c r="U12" s="67"/>
    </row>
    <row r="13" spans="1:21" s="8" customFormat="1" ht="23.25" customHeight="1" thickBot="1" x14ac:dyDescent="0.45">
      <c r="A13" s="21" t="s">
        <v>13</v>
      </c>
      <c r="B13" s="69">
        <v>8075</v>
      </c>
      <c r="C13" s="70">
        <v>7490</v>
      </c>
      <c r="D13" s="70">
        <v>5177</v>
      </c>
      <c r="E13" s="70">
        <v>7213</v>
      </c>
      <c r="F13" s="69">
        <v>8844</v>
      </c>
      <c r="G13" s="70">
        <v>6662</v>
      </c>
      <c r="H13" s="70">
        <v>8184</v>
      </c>
      <c r="I13" s="70">
        <v>7513</v>
      </c>
      <c r="J13" s="55">
        <v>7975</v>
      </c>
      <c r="K13" s="56">
        <v>5748</v>
      </c>
      <c r="L13" s="56">
        <v>8707</v>
      </c>
      <c r="M13" s="56">
        <v>8836</v>
      </c>
      <c r="N13" s="55">
        <v>6321</v>
      </c>
      <c r="O13" s="56">
        <v>8566</v>
      </c>
      <c r="P13" s="57">
        <v>5703</v>
      </c>
      <c r="Q13" s="58">
        <f>SUM(Q9:Q12)</f>
        <v>4157</v>
      </c>
      <c r="R13" s="55">
        <v>5989</v>
      </c>
      <c r="S13" s="56"/>
      <c r="T13" s="57"/>
      <c r="U13" s="58"/>
    </row>
    <row r="14" spans="1:21" s="8" customFormat="1" ht="23.25" customHeight="1" x14ac:dyDescent="0.4">
      <c r="A14" s="11" t="s">
        <v>14</v>
      </c>
      <c r="B14" s="47">
        <v>1558</v>
      </c>
      <c r="C14" s="48">
        <v>2995</v>
      </c>
      <c r="D14" s="48">
        <v>2470</v>
      </c>
      <c r="E14" s="48">
        <v>2288</v>
      </c>
      <c r="F14" s="47">
        <v>1785</v>
      </c>
      <c r="G14" s="48">
        <v>2204</v>
      </c>
      <c r="H14" s="48">
        <v>1937</v>
      </c>
      <c r="I14" s="48">
        <v>1374</v>
      </c>
      <c r="J14" s="49">
        <v>1704</v>
      </c>
      <c r="K14" s="50">
        <v>1709</v>
      </c>
      <c r="L14" s="50">
        <v>1758</v>
      </c>
      <c r="M14" s="50">
        <v>1736</v>
      </c>
      <c r="N14" s="49">
        <v>1527</v>
      </c>
      <c r="O14" s="50">
        <v>2125</v>
      </c>
      <c r="P14" s="51">
        <v>1780</v>
      </c>
      <c r="Q14" s="52">
        <f>267+367</f>
        <v>634</v>
      </c>
      <c r="R14" s="49">
        <v>1548</v>
      </c>
      <c r="S14" s="50"/>
      <c r="T14" s="51"/>
      <c r="U14" s="52"/>
    </row>
    <row r="15" spans="1:21" s="8" customFormat="1" ht="23.25" customHeight="1" thickBot="1" x14ac:dyDescent="0.45">
      <c r="A15" s="23" t="s">
        <v>15</v>
      </c>
      <c r="B15" s="53">
        <v>1206</v>
      </c>
      <c r="C15" s="54">
        <v>2213</v>
      </c>
      <c r="D15" s="54">
        <v>1679</v>
      </c>
      <c r="E15" s="54">
        <v>1382</v>
      </c>
      <c r="F15" s="53">
        <v>1496</v>
      </c>
      <c r="G15" s="54">
        <v>1717</v>
      </c>
      <c r="H15" s="54">
        <v>1513</v>
      </c>
      <c r="I15" s="54">
        <v>1142</v>
      </c>
      <c r="J15" s="55">
        <v>1017</v>
      </c>
      <c r="K15" s="56">
        <v>1093</v>
      </c>
      <c r="L15" s="56">
        <v>1257</v>
      </c>
      <c r="M15" s="56">
        <v>1426</v>
      </c>
      <c r="N15" s="55">
        <v>1146</v>
      </c>
      <c r="O15" s="56">
        <v>1599</v>
      </c>
      <c r="P15" s="57">
        <v>1462</v>
      </c>
      <c r="Q15" s="58">
        <v>312</v>
      </c>
      <c r="R15" s="55">
        <v>1448</v>
      </c>
      <c r="S15" s="56"/>
      <c r="T15" s="57"/>
      <c r="U15" s="58"/>
    </row>
    <row r="16" spans="1:21" s="8" customFormat="1" ht="23.25" customHeight="1" x14ac:dyDescent="0.4">
      <c r="A16" s="24" t="s">
        <v>16</v>
      </c>
      <c r="B16" s="47">
        <v>3378</v>
      </c>
      <c r="C16" s="48">
        <v>3113</v>
      </c>
      <c r="D16" s="48">
        <v>5071</v>
      </c>
      <c r="E16" s="48">
        <v>3258</v>
      </c>
      <c r="F16" s="47">
        <v>3350</v>
      </c>
      <c r="G16" s="48">
        <v>4879</v>
      </c>
      <c r="H16" s="48">
        <v>3882</v>
      </c>
      <c r="I16" s="48">
        <v>4352</v>
      </c>
      <c r="J16" s="49">
        <v>4161</v>
      </c>
      <c r="K16" s="50">
        <v>3701</v>
      </c>
      <c r="L16" s="50">
        <v>3148</v>
      </c>
      <c r="M16" s="50">
        <v>4823</v>
      </c>
      <c r="N16" s="49">
        <v>3773</v>
      </c>
      <c r="O16" s="50">
        <v>2573</v>
      </c>
      <c r="P16" s="51">
        <v>5052</v>
      </c>
      <c r="Q16" s="52">
        <f>139+374+538</f>
        <v>1051</v>
      </c>
      <c r="R16" s="49">
        <v>4267</v>
      </c>
      <c r="S16" s="50"/>
      <c r="T16" s="51"/>
      <c r="U16" s="52"/>
    </row>
    <row r="17" spans="1:21" s="8" customFormat="1" ht="23.25" customHeight="1" x14ac:dyDescent="0.4">
      <c r="A17" s="18" t="s">
        <v>17</v>
      </c>
      <c r="B17" s="68">
        <v>392</v>
      </c>
      <c r="C17" s="63">
        <v>547</v>
      </c>
      <c r="D17" s="63">
        <v>630</v>
      </c>
      <c r="E17" s="63">
        <v>163</v>
      </c>
      <c r="F17" s="68">
        <v>733</v>
      </c>
      <c r="G17" s="63">
        <v>444</v>
      </c>
      <c r="H17" s="63">
        <v>507</v>
      </c>
      <c r="I17" s="63">
        <v>798</v>
      </c>
      <c r="J17" s="64">
        <v>373</v>
      </c>
      <c r="K17" s="65">
        <v>148</v>
      </c>
      <c r="L17" s="65">
        <v>309</v>
      </c>
      <c r="M17" s="65">
        <v>775</v>
      </c>
      <c r="N17" s="64">
        <v>854</v>
      </c>
      <c r="O17" s="65">
        <v>436</v>
      </c>
      <c r="P17" s="66">
        <v>989</v>
      </c>
      <c r="Q17" s="67">
        <v>83</v>
      </c>
      <c r="R17" s="64">
        <v>223</v>
      </c>
      <c r="S17" s="65"/>
      <c r="T17" s="66"/>
      <c r="U17" s="67"/>
    </row>
    <row r="18" spans="1:21" s="8" customFormat="1" ht="23.25" customHeight="1" x14ac:dyDescent="0.4">
      <c r="A18" s="18" t="s">
        <v>18</v>
      </c>
      <c r="B18" s="68">
        <v>2024</v>
      </c>
      <c r="C18" s="63">
        <v>1772</v>
      </c>
      <c r="D18" s="63">
        <v>3393</v>
      </c>
      <c r="E18" s="63">
        <v>2030</v>
      </c>
      <c r="F18" s="68">
        <v>1644</v>
      </c>
      <c r="G18" s="63">
        <v>2548</v>
      </c>
      <c r="H18" s="63">
        <v>2522</v>
      </c>
      <c r="I18" s="63">
        <v>2465</v>
      </c>
      <c r="J18" s="64">
        <v>2400</v>
      </c>
      <c r="K18" s="65">
        <v>1963</v>
      </c>
      <c r="L18" s="65">
        <v>1706</v>
      </c>
      <c r="M18" s="65">
        <v>2489</v>
      </c>
      <c r="N18" s="64">
        <v>1963</v>
      </c>
      <c r="O18" s="65">
        <v>1303</v>
      </c>
      <c r="P18" s="66">
        <v>2422</v>
      </c>
      <c r="Q18" s="67">
        <f>139+291+538</f>
        <v>968</v>
      </c>
      <c r="R18" s="64">
        <v>3116</v>
      </c>
      <c r="S18" s="65"/>
      <c r="T18" s="66"/>
      <c r="U18" s="67"/>
    </row>
    <row r="19" spans="1:21" s="8" customFormat="1" ht="23.25" customHeight="1" x14ac:dyDescent="0.4">
      <c r="A19" s="18" t="s">
        <v>19</v>
      </c>
      <c r="B19" s="68">
        <v>545</v>
      </c>
      <c r="C19" s="63">
        <v>375</v>
      </c>
      <c r="D19" s="63">
        <v>840</v>
      </c>
      <c r="E19" s="63">
        <v>960</v>
      </c>
      <c r="F19" s="68">
        <v>570</v>
      </c>
      <c r="G19" s="63">
        <v>999</v>
      </c>
      <c r="H19" s="63">
        <v>783</v>
      </c>
      <c r="I19" s="63">
        <v>725</v>
      </c>
      <c r="J19" s="64">
        <v>953</v>
      </c>
      <c r="K19" s="65">
        <v>1503</v>
      </c>
      <c r="L19" s="65">
        <v>992</v>
      </c>
      <c r="M19" s="65">
        <v>1531</v>
      </c>
      <c r="N19" s="64">
        <v>621</v>
      </c>
      <c r="O19" s="65">
        <v>597</v>
      </c>
      <c r="P19" s="66">
        <v>1498</v>
      </c>
      <c r="Q19" s="67">
        <v>0</v>
      </c>
      <c r="R19" s="64">
        <v>928</v>
      </c>
      <c r="S19" s="65"/>
      <c r="T19" s="66"/>
      <c r="U19" s="67"/>
    </row>
    <row r="20" spans="1:21" s="8" customFormat="1" ht="23.25" customHeight="1" thickBot="1" x14ac:dyDescent="0.45">
      <c r="A20" s="21" t="s">
        <v>20</v>
      </c>
      <c r="B20" s="69">
        <v>2961</v>
      </c>
      <c r="C20" s="70">
        <v>2694</v>
      </c>
      <c r="D20" s="70">
        <v>4863</v>
      </c>
      <c r="E20" s="70">
        <v>3153</v>
      </c>
      <c r="F20" s="69">
        <v>2947</v>
      </c>
      <c r="G20" s="70">
        <v>3991</v>
      </c>
      <c r="H20" s="70">
        <v>3812</v>
      </c>
      <c r="I20" s="70">
        <v>3988</v>
      </c>
      <c r="J20" s="55">
        <v>3726</v>
      </c>
      <c r="K20" s="56">
        <v>3614</v>
      </c>
      <c r="L20" s="56">
        <v>3007</v>
      </c>
      <c r="M20" s="56">
        <v>4795</v>
      </c>
      <c r="N20" s="55">
        <v>3438</v>
      </c>
      <c r="O20" s="56">
        <v>2336</v>
      </c>
      <c r="P20" s="57">
        <v>4909</v>
      </c>
      <c r="Q20" s="58">
        <f>SUM(Q17:Q19)</f>
        <v>1051</v>
      </c>
      <c r="R20" s="55">
        <v>4267</v>
      </c>
      <c r="S20" s="56"/>
      <c r="T20" s="57"/>
      <c r="U20" s="58"/>
    </row>
    <row r="21" spans="1:21" s="8" customFormat="1" ht="23.25" customHeight="1" x14ac:dyDescent="0.4">
      <c r="A21" s="11" t="s">
        <v>21</v>
      </c>
      <c r="B21" s="59">
        <v>792</v>
      </c>
      <c r="C21" s="60">
        <v>1315</v>
      </c>
      <c r="D21" s="60">
        <v>791</v>
      </c>
      <c r="E21" s="60">
        <v>511</v>
      </c>
      <c r="F21" s="59">
        <v>1016</v>
      </c>
      <c r="G21" s="60">
        <v>1622</v>
      </c>
      <c r="H21" s="60">
        <v>1018</v>
      </c>
      <c r="I21" s="60">
        <v>1161</v>
      </c>
      <c r="J21" s="49">
        <v>810</v>
      </c>
      <c r="K21" s="50">
        <v>1007</v>
      </c>
      <c r="L21" s="50">
        <v>589</v>
      </c>
      <c r="M21" s="50">
        <v>1112</v>
      </c>
      <c r="N21" s="49">
        <v>1402</v>
      </c>
      <c r="O21" s="50">
        <v>1291</v>
      </c>
      <c r="P21" s="51">
        <v>618</v>
      </c>
      <c r="Q21" s="52">
        <v>0</v>
      </c>
      <c r="R21" s="49">
        <v>905</v>
      </c>
      <c r="S21" s="50"/>
      <c r="T21" s="51"/>
      <c r="U21" s="52"/>
    </row>
    <row r="22" spans="1:21" s="8" customFormat="1" ht="23.25" customHeight="1" thickBot="1" x14ac:dyDescent="0.45">
      <c r="A22" s="14" t="s">
        <v>22</v>
      </c>
      <c r="B22" s="69">
        <v>316</v>
      </c>
      <c r="C22" s="70">
        <v>227</v>
      </c>
      <c r="D22" s="70">
        <v>313</v>
      </c>
      <c r="E22" s="70">
        <v>175</v>
      </c>
      <c r="F22" s="69">
        <v>434</v>
      </c>
      <c r="G22" s="70">
        <v>801</v>
      </c>
      <c r="H22" s="70">
        <v>732</v>
      </c>
      <c r="I22" s="70">
        <v>524</v>
      </c>
      <c r="J22" s="55">
        <v>215</v>
      </c>
      <c r="K22" s="56">
        <v>284</v>
      </c>
      <c r="L22" s="56">
        <v>426</v>
      </c>
      <c r="M22" s="56">
        <v>306</v>
      </c>
      <c r="N22" s="55">
        <v>741</v>
      </c>
      <c r="O22" s="56">
        <v>874</v>
      </c>
      <c r="P22" s="57">
        <v>157</v>
      </c>
      <c r="Q22" s="58">
        <v>0</v>
      </c>
      <c r="R22" s="55">
        <v>428</v>
      </c>
      <c r="S22" s="56"/>
      <c r="T22" s="57"/>
      <c r="U22" s="58"/>
    </row>
    <row r="23" spans="1:21" s="8" customFormat="1" ht="23.25" customHeight="1" x14ac:dyDescent="0.4">
      <c r="A23" s="16" t="s">
        <v>23</v>
      </c>
      <c r="B23" s="59">
        <v>1563</v>
      </c>
      <c r="C23" s="60">
        <v>1658</v>
      </c>
      <c r="D23" s="60">
        <v>1609</v>
      </c>
      <c r="E23" s="60">
        <v>1141</v>
      </c>
      <c r="F23" s="59">
        <v>2117</v>
      </c>
      <c r="G23" s="60">
        <v>1233</v>
      </c>
      <c r="H23" s="60">
        <v>2187</v>
      </c>
      <c r="I23" s="60">
        <v>2248</v>
      </c>
      <c r="J23" s="49">
        <v>1174</v>
      </c>
      <c r="K23" s="50">
        <v>1149</v>
      </c>
      <c r="L23" s="50">
        <v>994</v>
      </c>
      <c r="M23" s="50">
        <v>1117</v>
      </c>
      <c r="N23" s="49">
        <v>1510</v>
      </c>
      <c r="O23" s="50">
        <v>1063</v>
      </c>
      <c r="P23" s="51">
        <v>1593</v>
      </c>
      <c r="Q23" s="52">
        <f>84+174+104</f>
        <v>362</v>
      </c>
      <c r="R23" s="49">
        <v>790</v>
      </c>
      <c r="S23" s="50"/>
      <c r="T23" s="51"/>
      <c r="U23" s="52"/>
    </row>
    <row r="24" spans="1:21" s="8" customFormat="1" ht="23.25" customHeight="1" thickBot="1" x14ac:dyDescent="0.45">
      <c r="A24" s="23" t="s">
        <v>24</v>
      </c>
      <c r="B24" s="69">
        <v>795</v>
      </c>
      <c r="C24" s="70">
        <v>838</v>
      </c>
      <c r="D24" s="70">
        <v>389</v>
      </c>
      <c r="E24" s="70">
        <v>881</v>
      </c>
      <c r="F24" s="69">
        <v>1572</v>
      </c>
      <c r="G24" s="70">
        <v>507</v>
      </c>
      <c r="H24" s="70">
        <v>859</v>
      </c>
      <c r="I24" s="70">
        <v>887</v>
      </c>
      <c r="J24" s="55">
        <v>374</v>
      </c>
      <c r="K24" s="56">
        <v>501</v>
      </c>
      <c r="L24" s="56">
        <v>412</v>
      </c>
      <c r="M24" s="56">
        <v>582</v>
      </c>
      <c r="N24" s="55">
        <v>1047</v>
      </c>
      <c r="O24" s="56">
        <v>573</v>
      </c>
      <c r="P24" s="57">
        <v>881</v>
      </c>
      <c r="Q24" s="58">
        <f>55+104</f>
        <v>159</v>
      </c>
      <c r="R24" s="55">
        <v>418</v>
      </c>
      <c r="S24" s="56"/>
      <c r="T24" s="57"/>
      <c r="U24" s="58"/>
    </row>
    <row r="25" spans="1:21" s="8" customFormat="1" ht="23.25" customHeight="1" thickBot="1" x14ac:dyDescent="0.45">
      <c r="A25" s="26" t="s">
        <v>25</v>
      </c>
      <c r="B25" s="71">
        <v>16426</v>
      </c>
      <c r="C25" s="72">
        <v>17526</v>
      </c>
      <c r="D25" s="72">
        <v>16502</v>
      </c>
      <c r="E25" s="72">
        <v>17003</v>
      </c>
      <c r="F25" s="71">
        <v>17586</v>
      </c>
      <c r="G25" s="72">
        <v>18158</v>
      </c>
      <c r="H25" s="72">
        <v>17804</v>
      </c>
      <c r="I25" s="72">
        <v>17318</v>
      </c>
      <c r="J25" s="73">
        <v>16856</v>
      </c>
      <c r="K25" s="74">
        <v>15221</v>
      </c>
      <c r="L25" s="74">
        <v>16272</v>
      </c>
      <c r="M25" s="74">
        <v>18697</v>
      </c>
      <c r="N25" s="73">
        <v>15159</v>
      </c>
      <c r="O25" s="74">
        <v>16667</v>
      </c>
      <c r="P25" s="75">
        <v>15397</v>
      </c>
      <c r="Q25" s="76">
        <f>+Q5+Q6+Q8+Q14+Q16+Q21+Q23</f>
        <v>6437</v>
      </c>
      <c r="R25" s="73">
        <f>+R5+R6+R8+R14+R16+R21+R23</f>
        <v>14218</v>
      </c>
      <c r="S25" s="74"/>
      <c r="T25" s="75"/>
      <c r="U25" s="76"/>
    </row>
    <row r="26" spans="1:21" s="38" customFormat="1" ht="24" customHeight="1" x14ac:dyDescent="0.4">
      <c r="A26" s="38" t="s">
        <v>40</v>
      </c>
      <c r="G26" s="39"/>
      <c r="H26" s="39"/>
      <c r="I26" s="39"/>
      <c r="J26" s="39"/>
      <c r="K26" s="39"/>
    </row>
    <row r="27" spans="1:21" s="38" customFormat="1" ht="20.25" customHeight="1" x14ac:dyDescent="0.4">
      <c r="A27" s="38" t="s">
        <v>50</v>
      </c>
    </row>
    <row r="28" spans="1:21" s="38" customFormat="1" ht="20.25" customHeight="1" x14ac:dyDescent="0.4">
      <c r="A28" s="38" t="s">
        <v>51</v>
      </c>
    </row>
    <row r="29" spans="1:21" s="38" customFormat="1" ht="20.25" customHeight="1" x14ac:dyDescent="0.4">
      <c r="A29" s="38" t="s">
        <v>26</v>
      </c>
    </row>
    <row r="30" spans="1:21" s="38" customFormat="1" x14ac:dyDescent="0.4">
      <c r="A30" s="38" t="s">
        <v>27</v>
      </c>
    </row>
    <row r="31" spans="1:21" s="38" customFormat="1" x14ac:dyDescent="0.4">
      <c r="A31" s="38" t="s">
        <v>28</v>
      </c>
      <c r="I31" s="38" t="s">
        <v>29</v>
      </c>
    </row>
    <row r="32" spans="1:21" s="38" customFormat="1" x14ac:dyDescent="0.4">
      <c r="A32" s="38" t="s">
        <v>30</v>
      </c>
      <c r="I32" s="38" t="s">
        <v>31</v>
      </c>
    </row>
    <row r="33" spans="1:9" s="38" customFormat="1" x14ac:dyDescent="0.4">
      <c r="A33" s="38" t="s">
        <v>32</v>
      </c>
      <c r="I33" s="38" t="s">
        <v>33</v>
      </c>
    </row>
    <row r="34" spans="1:9" s="38" customFormat="1" x14ac:dyDescent="0.4">
      <c r="A34" s="38" t="s">
        <v>34</v>
      </c>
    </row>
  </sheetData>
  <phoneticPr fontId="2"/>
  <printOptions horizontalCentered="1"/>
  <pageMargins left="0.70866141732283472" right="0.70866141732283472" top="0.55118110236220474" bottom="0.55118110236220474"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4F17-CD5A-49F5-8745-4D2D68449B5E}">
  <sheetPr>
    <pageSetUpPr fitToPage="1"/>
  </sheetPr>
  <dimension ref="A1:J33"/>
  <sheetViews>
    <sheetView zoomScaleNormal="100" workbookViewId="0">
      <selection activeCell="F17" sqref="F17"/>
    </sheetView>
  </sheetViews>
  <sheetFormatPr defaultColWidth="10.625" defaultRowHeight="18.75" x14ac:dyDescent="0.4"/>
  <cols>
    <col min="1" max="1" width="18.625" customWidth="1"/>
  </cols>
  <sheetData>
    <row r="1" spans="1:7" ht="29.25" customHeight="1" x14ac:dyDescent="0.4">
      <c r="A1" s="30" t="s">
        <v>47</v>
      </c>
      <c r="B1" s="30"/>
      <c r="C1" s="30"/>
      <c r="D1" s="30"/>
      <c r="E1" s="30"/>
      <c r="F1" s="30"/>
    </row>
    <row r="2" spans="1:7" ht="19.5" thickBot="1" x14ac:dyDescent="0.45"/>
    <row r="3" spans="1:7" ht="45" customHeight="1" thickBot="1" x14ac:dyDescent="0.45">
      <c r="A3" s="4"/>
      <c r="B3" s="27" t="s">
        <v>43</v>
      </c>
      <c r="C3" s="27" t="s">
        <v>44</v>
      </c>
      <c r="D3" s="27" t="s">
        <v>45</v>
      </c>
      <c r="E3" s="37" t="s">
        <v>52</v>
      </c>
      <c r="F3" s="37" t="s">
        <v>54</v>
      </c>
    </row>
    <row r="4" spans="1:7" s="8" customFormat="1" ht="23.25" customHeight="1" thickBot="1" x14ac:dyDescent="0.45">
      <c r="A4" s="9" t="s">
        <v>5</v>
      </c>
      <c r="B4" s="10">
        <v>1670</v>
      </c>
      <c r="C4" s="10">
        <v>1189</v>
      </c>
      <c r="D4" s="10">
        <v>1578</v>
      </c>
      <c r="E4" s="10">
        <v>958</v>
      </c>
      <c r="F4" s="10">
        <v>62</v>
      </c>
      <c r="G4" s="101"/>
    </row>
    <row r="5" spans="1:7" s="8" customFormat="1" ht="23.25" customHeight="1" x14ac:dyDescent="0.4">
      <c r="A5" s="11" t="s">
        <v>6</v>
      </c>
      <c r="B5" s="12">
        <v>2601</v>
      </c>
      <c r="C5" s="12">
        <v>1000</v>
      </c>
      <c r="D5" s="12">
        <v>2244</v>
      </c>
      <c r="E5" s="12">
        <v>898</v>
      </c>
      <c r="F5" s="12">
        <v>107</v>
      </c>
      <c r="G5" s="101"/>
    </row>
    <row r="6" spans="1:7" s="8" customFormat="1" ht="23.25" customHeight="1" thickBot="1" x14ac:dyDescent="0.45">
      <c r="A6" s="14" t="s">
        <v>7</v>
      </c>
      <c r="B6" s="15">
        <v>1755</v>
      </c>
      <c r="C6" s="15">
        <v>492</v>
      </c>
      <c r="D6" s="15">
        <v>1545</v>
      </c>
      <c r="E6" s="15">
        <v>459</v>
      </c>
      <c r="F6" s="15">
        <v>107</v>
      </c>
      <c r="G6" s="101"/>
    </row>
    <row r="7" spans="1:7" s="8" customFormat="1" ht="23.25" customHeight="1" x14ac:dyDescent="0.4">
      <c r="A7" s="16" t="s">
        <v>8</v>
      </c>
      <c r="B7" s="17">
        <v>29675</v>
      </c>
      <c r="C7" s="17">
        <v>32312</v>
      </c>
      <c r="D7" s="17">
        <v>32532</v>
      </c>
      <c r="E7" s="17">
        <v>25450</v>
      </c>
      <c r="F7" s="17">
        <v>2650</v>
      </c>
      <c r="G7" s="101"/>
    </row>
    <row r="8" spans="1:7" s="8" customFormat="1" ht="23.25" customHeight="1" x14ac:dyDescent="0.4">
      <c r="A8" s="18" t="s">
        <v>9</v>
      </c>
      <c r="B8" s="19">
        <v>4345</v>
      </c>
      <c r="C8" s="19">
        <v>2789</v>
      </c>
      <c r="D8" s="19">
        <v>4153</v>
      </c>
      <c r="E8" s="19">
        <v>2778</v>
      </c>
      <c r="F8" s="19">
        <v>93</v>
      </c>
      <c r="G8" s="101"/>
    </row>
    <row r="9" spans="1:7" s="8" customFormat="1" ht="23.25" customHeight="1" x14ac:dyDescent="0.4">
      <c r="A9" s="18" t="s">
        <v>10</v>
      </c>
      <c r="B9" s="20">
        <v>3592</v>
      </c>
      <c r="C9" s="20">
        <v>3713</v>
      </c>
      <c r="D9" s="20">
        <v>5825</v>
      </c>
      <c r="E9" s="20">
        <v>2762</v>
      </c>
      <c r="F9" s="20">
        <v>89</v>
      </c>
      <c r="G9" s="101"/>
    </row>
    <row r="10" spans="1:7" s="8" customFormat="1" ht="23.25" customHeight="1" x14ac:dyDescent="0.4">
      <c r="A10" s="18" t="s">
        <v>11</v>
      </c>
      <c r="B10" s="20">
        <v>13162</v>
      </c>
      <c r="C10" s="20">
        <v>16382</v>
      </c>
      <c r="D10" s="20">
        <v>13546</v>
      </c>
      <c r="E10" s="20">
        <v>12601</v>
      </c>
      <c r="F10" s="20">
        <v>1919</v>
      </c>
      <c r="G10" s="101"/>
    </row>
    <row r="11" spans="1:7" s="8" customFormat="1" ht="23.25" customHeight="1" x14ac:dyDescent="0.4">
      <c r="A11" s="18" t="s">
        <v>12</v>
      </c>
      <c r="B11" s="20">
        <v>6856</v>
      </c>
      <c r="C11" s="20">
        <v>8319</v>
      </c>
      <c r="D11" s="20">
        <v>7742</v>
      </c>
      <c r="E11" s="20">
        <v>6606</v>
      </c>
      <c r="F11" s="20">
        <v>549</v>
      </c>
      <c r="G11" s="101"/>
    </row>
    <row r="12" spans="1:7" s="8" customFormat="1" ht="23.25" customHeight="1" thickBot="1" x14ac:dyDescent="0.45">
      <c r="A12" s="21" t="s">
        <v>13</v>
      </c>
      <c r="B12" s="22">
        <v>27955</v>
      </c>
      <c r="C12" s="22">
        <v>31203</v>
      </c>
      <c r="D12" s="22">
        <v>31266</v>
      </c>
      <c r="E12" s="22">
        <v>24747</v>
      </c>
      <c r="F12" s="22">
        <v>2650</v>
      </c>
      <c r="G12" s="101"/>
    </row>
    <row r="13" spans="1:7" s="8" customFormat="1" ht="23.25" customHeight="1" x14ac:dyDescent="0.4">
      <c r="A13" s="11" t="s">
        <v>14</v>
      </c>
      <c r="B13" s="12">
        <v>9311</v>
      </c>
      <c r="C13" s="12">
        <v>7300</v>
      </c>
      <c r="D13" s="12">
        <v>6907</v>
      </c>
      <c r="E13" s="12">
        <v>6066</v>
      </c>
      <c r="F13" s="12">
        <v>249</v>
      </c>
      <c r="G13" s="101"/>
    </row>
    <row r="14" spans="1:7" s="8" customFormat="1" ht="23.25" customHeight="1" thickBot="1" x14ac:dyDescent="0.45">
      <c r="A14" s="23" t="s">
        <v>15</v>
      </c>
      <c r="B14" s="15">
        <v>6480</v>
      </c>
      <c r="C14" s="15">
        <v>5868</v>
      </c>
      <c r="D14" s="15">
        <v>4793</v>
      </c>
      <c r="E14" s="15">
        <v>4519</v>
      </c>
      <c r="F14" s="15">
        <v>249</v>
      </c>
      <c r="G14" s="101"/>
    </row>
    <row r="15" spans="1:7" s="8" customFormat="1" ht="23.25" customHeight="1" x14ac:dyDescent="0.4">
      <c r="A15" s="24" t="s">
        <v>16</v>
      </c>
      <c r="B15" s="13">
        <v>14820</v>
      </c>
      <c r="C15" s="13">
        <v>16463</v>
      </c>
      <c r="D15" s="13">
        <v>15833</v>
      </c>
      <c r="E15" s="13">
        <v>12449</v>
      </c>
      <c r="F15" s="13">
        <v>828</v>
      </c>
      <c r="G15" s="101"/>
    </row>
    <row r="16" spans="1:7" s="8" customFormat="1" ht="23.25" customHeight="1" x14ac:dyDescent="0.4">
      <c r="A16" s="18" t="s">
        <v>17</v>
      </c>
      <c r="B16" s="20">
        <v>1732</v>
      </c>
      <c r="C16" s="20">
        <v>2482</v>
      </c>
      <c r="D16" s="20">
        <v>1605</v>
      </c>
      <c r="E16" s="20">
        <v>2362</v>
      </c>
      <c r="F16" s="20">
        <v>40</v>
      </c>
      <c r="G16" s="101"/>
    </row>
    <row r="17" spans="1:10" s="8" customFormat="1" ht="23.25" customHeight="1" x14ac:dyDescent="0.4">
      <c r="A17" s="18" t="s">
        <v>18</v>
      </c>
      <c r="B17" s="20">
        <v>9219</v>
      </c>
      <c r="C17" s="20">
        <v>9179</v>
      </c>
      <c r="D17" s="20">
        <v>8558</v>
      </c>
      <c r="E17" s="20">
        <v>6656</v>
      </c>
      <c r="F17" s="20">
        <v>600</v>
      </c>
      <c r="G17" s="101"/>
    </row>
    <row r="18" spans="1:10" s="8" customFormat="1" ht="23.25" customHeight="1" x14ac:dyDescent="0.4">
      <c r="A18" s="18" t="s">
        <v>19</v>
      </c>
      <c r="B18" s="20">
        <v>2720</v>
      </c>
      <c r="C18" s="20">
        <v>3077</v>
      </c>
      <c r="D18" s="20">
        <v>4979</v>
      </c>
      <c r="E18" s="20">
        <v>2716</v>
      </c>
      <c r="F18" s="20">
        <v>188</v>
      </c>
      <c r="G18" s="101"/>
    </row>
    <row r="19" spans="1:10" s="8" customFormat="1" ht="23.25" customHeight="1" thickBot="1" x14ac:dyDescent="0.45">
      <c r="A19" s="21" t="s">
        <v>20</v>
      </c>
      <c r="B19" s="22">
        <v>13671</v>
      </c>
      <c r="C19" s="22">
        <v>14738</v>
      </c>
      <c r="D19" s="22">
        <v>15142</v>
      </c>
      <c r="E19" s="22">
        <v>11734</v>
      </c>
      <c r="F19" s="22">
        <v>828</v>
      </c>
      <c r="G19" s="101"/>
    </row>
    <row r="20" spans="1:10" s="8" customFormat="1" ht="23.25" customHeight="1" x14ac:dyDescent="0.4">
      <c r="A20" s="11" t="s">
        <v>21</v>
      </c>
      <c r="B20" s="25">
        <v>3409</v>
      </c>
      <c r="C20" s="25">
        <v>4817</v>
      </c>
      <c r="D20" s="25">
        <v>3518</v>
      </c>
      <c r="E20" s="25">
        <v>3311</v>
      </c>
      <c r="F20" s="25">
        <v>0</v>
      </c>
      <c r="G20" s="101"/>
    </row>
    <row r="21" spans="1:10" s="8" customFormat="1" ht="23.25" customHeight="1" thickBot="1" x14ac:dyDescent="0.45">
      <c r="A21" s="14" t="s">
        <v>22</v>
      </c>
      <c r="B21" s="19">
        <v>1031</v>
      </c>
      <c r="C21" s="19">
        <v>2491</v>
      </c>
      <c r="D21" s="19">
        <v>1231</v>
      </c>
      <c r="E21" s="19">
        <v>1772</v>
      </c>
      <c r="F21" s="19">
        <v>0</v>
      </c>
      <c r="G21" s="101"/>
    </row>
    <row r="22" spans="1:10" s="8" customFormat="1" ht="23.25" customHeight="1" x14ac:dyDescent="0.4">
      <c r="A22" s="16" t="s">
        <v>23</v>
      </c>
      <c r="B22" s="17">
        <v>5971</v>
      </c>
      <c r="C22" s="17">
        <v>7785</v>
      </c>
      <c r="D22" s="17">
        <v>4434</v>
      </c>
      <c r="E22" s="17">
        <v>4528</v>
      </c>
      <c r="F22" s="17">
        <v>0</v>
      </c>
      <c r="G22" s="101"/>
    </row>
    <row r="23" spans="1:10" s="8" customFormat="1" ht="23.25" customHeight="1" thickBot="1" x14ac:dyDescent="0.45">
      <c r="A23" s="23" t="s">
        <v>24</v>
      </c>
      <c r="B23" s="22">
        <v>2903</v>
      </c>
      <c r="C23" s="22">
        <v>3825</v>
      </c>
      <c r="D23" s="22">
        <v>1869</v>
      </c>
      <c r="E23" s="22">
        <v>2660</v>
      </c>
      <c r="F23" s="22">
        <v>0</v>
      </c>
      <c r="G23" s="101"/>
    </row>
    <row r="24" spans="1:10" s="8" customFormat="1" ht="23.25" customHeight="1" thickBot="1" x14ac:dyDescent="0.45">
      <c r="A24" s="26" t="s">
        <v>25</v>
      </c>
      <c r="B24" s="32">
        <v>67457</v>
      </c>
      <c r="C24" s="33">
        <v>70866</v>
      </c>
      <c r="D24" s="31">
        <v>67046</v>
      </c>
      <c r="E24" s="31">
        <v>53660</v>
      </c>
      <c r="F24" s="31">
        <v>3896</v>
      </c>
      <c r="G24" s="101"/>
    </row>
    <row r="25" spans="1:10" s="38" customFormat="1" ht="24" customHeight="1" x14ac:dyDescent="0.4">
      <c r="A25" s="38" t="s">
        <v>40</v>
      </c>
      <c r="G25" s="39"/>
      <c r="H25" s="39"/>
      <c r="I25" s="39"/>
      <c r="J25" s="39"/>
    </row>
    <row r="26" spans="1:10" s="38" customFormat="1" ht="20.25" customHeight="1" x14ac:dyDescent="0.4">
      <c r="A26" s="38" t="s">
        <v>50</v>
      </c>
    </row>
    <row r="27" spans="1:10" s="38" customFormat="1" ht="20.25" customHeight="1" x14ac:dyDescent="0.4">
      <c r="A27" s="38" t="s">
        <v>51</v>
      </c>
    </row>
    <row r="28" spans="1:10" s="38" customFormat="1" ht="20.25" customHeight="1" x14ac:dyDescent="0.4">
      <c r="A28" s="38" t="s">
        <v>26</v>
      </c>
    </row>
    <row r="29" spans="1:10" s="38" customFormat="1" x14ac:dyDescent="0.4">
      <c r="A29" s="38" t="s">
        <v>27</v>
      </c>
    </row>
    <row r="30" spans="1:10" s="38" customFormat="1" x14ac:dyDescent="0.4">
      <c r="A30" s="38" t="s">
        <v>28</v>
      </c>
      <c r="H30" s="38" t="s">
        <v>29</v>
      </c>
    </row>
    <row r="31" spans="1:10" s="38" customFormat="1" x14ac:dyDescent="0.4">
      <c r="A31" s="38" t="s">
        <v>30</v>
      </c>
      <c r="H31" s="38" t="s">
        <v>31</v>
      </c>
    </row>
    <row r="32" spans="1:10" s="38" customFormat="1" x14ac:dyDescent="0.4">
      <c r="A32" s="38" t="s">
        <v>32</v>
      </c>
      <c r="H32" s="38" t="s">
        <v>33</v>
      </c>
    </row>
    <row r="33" spans="1:1" s="38" customFormat="1" x14ac:dyDescent="0.4">
      <c r="A33" s="38" t="s">
        <v>34</v>
      </c>
    </row>
  </sheetData>
  <phoneticPr fontId="2"/>
  <printOptions horizontalCentered="1"/>
  <pageMargins left="0.70866141732283472" right="0.70866141732283472" top="0.55118110236220474" bottom="0.55118110236220474" header="0.31496062992125984" footer="0.31496062992125984"/>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0D326-6DB3-4AA3-9489-2987FC0AA86C}">
  <sheetPr>
    <pageSetUpPr fitToPage="1"/>
  </sheetPr>
  <dimension ref="A1:Q34"/>
  <sheetViews>
    <sheetView zoomScaleNormal="100" workbookViewId="0">
      <selection activeCell="B4" sqref="B4"/>
    </sheetView>
  </sheetViews>
  <sheetFormatPr defaultColWidth="10.625" defaultRowHeight="18.75" x14ac:dyDescent="0.4"/>
  <cols>
    <col min="1" max="1" width="18.5" customWidth="1"/>
  </cols>
  <sheetData>
    <row r="1" spans="1:17" ht="29.25" customHeight="1" x14ac:dyDescent="0.4">
      <c r="A1" s="36" t="s">
        <v>48</v>
      </c>
      <c r="B1" s="3"/>
      <c r="C1" s="3"/>
      <c r="D1" s="3"/>
      <c r="E1" s="3"/>
    </row>
    <row r="2" spans="1:17" ht="19.5" thickBot="1" x14ac:dyDescent="0.45"/>
    <row r="3" spans="1:17" ht="33.75" customHeight="1" x14ac:dyDescent="0.4">
      <c r="A3" s="4"/>
      <c r="B3" s="98" t="s">
        <v>35</v>
      </c>
      <c r="C3" s="99"/>
      <c r="D3" s="99"/>
      <c r="E3" s="99"/>
      <c r="F3" s="98" t="s">
        <v>0</v>
      </c>
      <c r="G3" s="99"/>
      <c r="H3" s="99"/>
      <c r="I3" s="99"/>
      <c r="J3" s="98" t="s">
        <v>42</v>
      </c>
      <c r="K3" s="99"/>
      <c r="L3" s="99"/>
      <c r="M3" s="100"/>
      <c r="N3" s="98" t="s">
        <v>53</v>
      </c>
      <c r="O3" s="99"/>
      <c r="P3" s="99"/>
      <c r="Q3" s="100"/>
    </row>
    <row r="4" spans="1:17" s="8" customFormat="1" ht="23.25" customHeight="1" thickBot="1" x14ac:dyDescent="0.45">
      <c r="A4" s="5"/>
      <c r="B4" s="6" t="s">
        <v>36</v>
      </c>
      <c r="C4" s="2" t="s">
        <v>37</v>
      </c>
      <c r="D4" s="2" t="s">
        <v>38</v>
      </c>
      <c r="E4" s="2" t="s">
        <v>39</v>
      </c>
      <c r="F4" s="1" t="s">
        <v>1</v>
      </c>
      <c r="G4" s="2" t="s">
        <v>2</v>
      </c>
      <c r="H4" s="2" t="s">
        <v>3</v>
      </c>
      <c r="I4" s="2" t="s">
        <v>4</v>
      </c>
      <c r="J4" s="1" t="s">
        <v>1</v>
      </c>
      <c r="K4" s="2" t="s">
        <v>2</v>
      </c>
      <c r="L4" s="2" t="s">
        <v>3</v>
      </c>
      <c r="M4" s="7" t="s">
        <v>4</v>
      </c>
      <c r="N4" s="1" t="s">
        <v>1</v>
      </c>
      <c r="O4" s="2" t="s">
        <v>2</v>
      </c>
      <c r="P4" s="2" t="s">
        <v>3</v>
      </c>
      <c r="Q4" s="7" t="s">
        <v>4</v>
      </c>
    </row>
    <row r="5" spans="1:17" s="8" customFormat="1" ht="23.25" customHeight="1" thickBot="1" x14ac:dyDescent="0.45">
      <c r="A5" s="9" t="s">
        <v>5</v>
      </c>
      <c r="B5" s="77">
        <v>-0.88645690834473323</v>
      </c>
      <c r="C5" s="78">
        <v>0.64245810055865915</v>
      </c>
      <c r="D5" s="78">
        <v>2.4752475247524774E-2</v>
      </c>
      <c r="E5" s="86">
        <v>-0.17941952506596304</v>
      </c>
      <c r="F5" s="77">
        <v>3.6385542168674698</v>
      </c>
      <c r="G5" s="78">
        <v>0.34183673469387754</v>
      </c>
      <c r="H5" s="78">
        <v>0.56521739130434789</v>
      </c>
      <c r="I5" s="86">
        <v>-0.74276527331189712</v>
      </c>
      <c r="J5" s="77">
        <v>-0.87012987012987009</v>
      </c>
      <c r="K5" s="78">
        <v>-0.56653992395437269</v>
      </c>
      <c r="L5" s="78">
        <v>0.21296296296296302</v>
      </c>
      <c r="M5" s="86">
        <v>1.1625000000000001</v>
      </c>
      <c r="N5" s="77">
        <f>'保証受託戸数（四半期毎）'!R5/'保証受託戸数（四半期毎）'!N5-1</f>
        <v>5.76</v>
      </c>
      <c r="O5" s="78"/>
      <c r="P5" s="78"/>
      <c r="Q5" s="86"/>
    </row>
    <row r="6" spans="1:17" s="8" customFormat="1" ht="23.25" customHeight="1" x14ac:dyDescent="0.4">
      <c r="A6" s="11" t="s">
        <v>6</v>
      </c>
      <c r="B6" s="79">
        <v>-0.13605442176870752</v>
      </c>
      <c r="C6" s="80">
        <v>0.75144508670520227</v>
      </c>
      <c r="D6" s="80">
        <v>-0.89182692307692313</v>
      </c>
      <c r="E6" s="87">
        <v>-0.86128526645768022</v>
      </c>
      <c r="F6" s="79">
        <v>2.3464566929133857</v>
      </c>
      <c r="G6" s="80">
        <v>-0.34488448844884489</v>
      </c>
      <c r="H6" s="80">
        <v>5.7777777777777777</v>
      </c>
      <c r="I6" s="87">
        <v>3.5875706214689265</v>
      </c>
      <c r="J6" s="79">
        <v>-0.40235294117647058</v>
      </c>
      <c r="K6" s="80">
        <v>-6.5491183879093251E-2</v>
      </c>
      <c r="L6" s="80">
        <v>-0.65081967213114755</v>
      </c>
      <c r="M6" s="87">
        <v>-0.92610837438423643</v>
      </c>
      <c r="N6" s="79">
        <f>'保証受託戸数（四半期毎）'!R6/'保証受託戸数（四半期毎）'!N6-1</f>
        <v>-0.10629921259842523</v>
      </c>
      <c r="O6" s="80"/>
      <c r="P6" s="80"/>
      <c r="Q6" s="87"/>
    </row>
    <row r="7" spans="1:17" s="8" customFormat="1" ht="23.25" customHeight="1" thickBot="1" x14ac:dyDescent="0.45">
      <c r="A7" s="14" t="s">
        <v>7</v>
      </c>
      <c r="B7" s="81">
        <v>-0.46913580246913578</v>
      </c>
      <c r="C7" s="82">
        <v>0.41338582677165348</v>
      </c>
      <c r="D7" s="82">
        <v>-0.84126984126984128</v>
      </c>
      <c r="E7" s="88">
        <v>0</v>
      </c>
      <c r="F7" s="81">
        <v>7.5813953488372086</v>
      </c>
      <c r="G7" s="82">
        <v>-0.45125348189415038</v>
      </c>
      <c r="H7" s="82">
        <v>4.0333333333333332</v>
      </c>
      <c r="I7" s="88">
        <v>0</v>
      </c>
      <c r="J7" s="81">
        <v>-0.81300813008130079</v>
      </c>
      <c r="K7" s="82">
        <v>0.11167512690355319</v>
      </c>
      <c r="L7" s="82">
        <v>-0.75496688741721851</v>
      </c>
      <c r="M7" s="88">
        <v>-0.88593155893536124</v>
      </c>
      <c r="N7" s="81">
        <f>'保証受託戸数（四半期毎）'!R7/'保証受託戸数（四半期毎）'!N7-1</f>
        <v>2.2898550724637681</v>
      </c>
      <c r="O7" s="82"/>
      <c r="P7" s="82"/>
      <c r="Q7" s="88"/>
    </row>
    <row r="8" spans="1:17" s="8" customFormat="1" ht="23.25" customHeight="1" x14ac:dyDescent="0.4">
      <c r="A8" s="16" t="s">
        <v>8</v>
      </c>
      <c r="B8" s="79">
        <v>0.10306406685236769</v>
      </c>
      <c r="C8" s="80">
        <v>-9.2365327477070158E-2</v>
      </c>
      <c r="D8" s="80">
        <v>0.53482902116880759</v>
      </c>
      <c r="E8" s="87">
        <v>-5.5828220858895716E-2</v>
      </c>
      <c r="F8" s="79">
        <v>-0.10002195871761088</v>
      </c>
      <c r="G8" s="80">
        <v>-7.9276971249644168E-2</v>
      </c>
      <c r="H8" s="80">
        <v>4.3145113756925646E-2</v>
      </c>
      <c r="I8" s="87">
        <v>0.17179987004548414</v>
      </c>
      <c r="J8" s="79">
        <v>-0.18958155422715628</v>
      </c>
      <c r="K8" s="80">
        <v>0.37610140670891945</v>
      </c>
      <c r="L8" s="80">
        <v>-0.35043507740987678</v>
      </c>
      <c r="M8" s="87">
        <v>-0.53898192303426862</v>
      </c>
      <c r="N8" s="79">
        <f>'保証受託戸数（四半期毎）'!R8/'保証受託戸数（四半期毎）'!N8-1</f>
        <v>-7.5267198554869741E-2</v>
      </c>
      <c r="O8" s="80"/>
      <c r="P8" s="80"/>
      <c r="Q8" s="87"/>
    </row>
    <row r="9" spans="1:17" s="8" customFormat="1" ht="23.25" customHeight="1" x14ac:dyDescent="0.4">
      <c r="A9" s="18" t="s">
        <v>9</v>
      </c>
      <c r="B9" s="83">
        <v>-7.1757129714811407E-2</v>
      </c>
      <c r="C9" s="84">
        <v>-0.4757167934464599</v>
      </c>
      <c r="D9" s="84">
        <v>-0.10245901639344257</v>
      </c>
      <c r="E9" s="89">
        <v>-0.57964184731385493</v>
      </c>
      <c r="F9" s="83">
        <v>-3.8652130822596664E-2</v>
      </c>
      <c r="G9" s="84">
        <v>0.37276785714285721</v>
      </c>
      <c r="H9" s="84">
        <v>1.3607305936073057</v>
      </c>
      <c r="I9" s="89">
        <v>1.0605381165919283</v>
      </c>
      <c r="J9" s="83">
        <v>5.97938144329897E-2</v>
      </c>
      <c r="K9" s="84">
        <v>-0.34390243902439022</v>
      </c>
      <c r="L9" s="84">
        <v>-0.54061895551257255</v>
      </c>
      <c r="M9" s="89">
        <v>-0.49075081610446136</v>
      </c>
      <c r="N9" s="83">
        <f>'保証受託戸数（四半期毎）'!R9/'保証受託戸数（四半期毎）'!N9-1</f>
        <v>-0.55544747081712065</v>
      </c>
      <c r="O9" s="84"/>
      <c r="P9" s="84"/>
      <c r="Q9" s="89"/>
    </row>
    <row r="10" spans="1:17" s="8" customFormat="1" ht="23.25" customHeight="1" x14ac:dyDescent="0.4">
      <c r="A10" s="18" t="s">
        <v>10</v>
      </c>
      <c r="B10" s="83">
        <v>-0.39332748024582964</v>
      </c>
      <c r="C10" s="84">
        <v>0.17521367521367526</v>
      </c>
      <c r="D10" s="84">
        <v>1.2613827993254638</v>
      </c>
      <c r="E10" s="89">
        <v>-0.55652173913043479</v>
      </c>
      <c r="F10" s="83">
        <v>3</v>
      </c>
      <c r="G10" s="84">
        <v>-0.75272727272727269</v>
      </c>
      <c r="H10" s="84">
        <v>-0.44369873228933632</v>
      </c>
      <c r="I10" s="89">
        <v>5.4542483660130721</v>
      </c>
      <c r="J10" s="83">
        <v>-0.83068017366136038</v>
      </c>
      <c r="K10" s="84">
        <v>1.9911764705882353</v>
      </c>
      <c r="L10" s="84">
        <v>-0.87399463806970512</v>
      </c>
      <c r="M10" s="89">
        <v>-0.4010126582278481</v>
      </c>
      <c r="N10" s="83">
        <f>'保証受託戸数（四半期毎）'!R10/'保証受託戸数（四半期毎）'!N10-1</f>
        <v>1.1730769230769229</v>
      </c>
      <c r="O10" s="84"/>
      <c r="P10" s="84"/>
      <c r="Q10" s="89"/>
    </row>
    <row r="11" spans="1:17" s="8" customFormat="1" ht="23.25" customHeight="1" x14ac:dyDescent="0.4">
      <c r="A11" s="18" t="s">
        <v>11</v>
      </c>
      <c r="B11" s="83">
        <v>0.24873864783047428</v>
      </c>
      <c r="C11" s="84">
        <v>0.17705544933078388</v>
      </c>
      <c r="D11" s="84">
        <v>0.68811341330425302</v>
      </c>
      <c r="E11" s="89">
        <v>-3.183716075156573E-2</v>
      </c>
      <c r="F11" s="83">
        <v>-0.54060606060606053</v>
      </c>
      <c r="G11" s="84">
        <v>-0.27972709551656916</v>
      </c>
      <c r="H11" s="84">
        <v>2.7131782945736482E-2</v>
      </c>
      <c r="I11" s="89">
        <v>0.15498652291105119</v>
      </c>
      <c r="J11" s="83">
        <v>0.44371152154793325</v>
      </c>
      <c r="K11" s="84">
        <v>1.092467298150654</v>
      </c>
      <c r="L11" s="84">
        <v>-0.47442348008385749</v>
      </c>
      <c r="M11" s="89">
        <v>-0.49311551925320884</v>
      </c>
      <c r="N11" s="83">
        <f>'保証受託戸数（四半期毎）'!R11/'保証受託戸数（四半期毎）'!N11-1</f>
        <v>-0.2671337191593055</v>
      </c>
      <c r="O11" s="84"/>
      <c r="P11" s="84"/>
      <c r="Q11" s="89"/>
    </row>
    <row r="12" spans="1:17" s="8" customFormat="1" ht="23.25" customHeight="1" x14ac:dyDescent="0.4">
      <c r="A12" s="18" t="s">
        <v>12</v>
      </c>
      <c r="B12" s="83">
        <v>0.16392572944297079</v>
      </c>
      <c r="C12" s="84">
        <v>-0.34218436873747493</v>
      </c>
      <c r="D12" s="84">
        <v>0.30929368029739779</v>
      </c>
      <c r="E12" s="89">
        <v>0.87177914110429455</v>
      </c>
      <c r="F12" s="83">
        <v>-0.10346399270738382</v>
      </c>
      <c r="G12" s="84">
        <v>0.49352627570449359</v>
      </c>
      <c r="H12" s="84">
        <v>0.22487223168654169</v>
      </c>
      <c r="I12" s="89">
        <v>-0.45689937725335961</v>
      </c>
      <c r="J12" s="83">
        <v>-0.21606507371631922</v>
      </c>
      <c r="K12" s="84">
        <v>7.2412034676185622E-2</v>
      </c>
      <c r="L12" s="84">
        <v>0.21789522484932777</v>
      </c>
      <c r="M12" s="89">
        <v>-0.79843089921544963</v>
      </c>
      <c r="N12" s="83">
        <f>'保証受託戸数（四半期毎）'!R12/'保証受託戸数（四半期毎）'!N12-1</f>
        <v>0.36770428015564205</v>
      </c>
      <c r="O12" s="84"/>
      <c r="P12" s="84"/>
      <c r="Q12" s="89"/>
    </row>
    <row r="13" spans="1:17" s="8" customFormat="1" ht="23.25" customHeight="1" thickBot="1" x14ac:dyDescent="0.45">
      <c r="A13" s="21" t="s">
        <v>13</v>
      </c>
      <c r="B13" s="83">
        <v>9.5232198142414903E-2</v>
      </c>
      <c r="C13" s="84">
        <v>-0.11054739652870493</v>
      </c>
      <c r="D13" s="84">
        <v>0.58083832335329344</v>
      </c>
      <c r="E13" s="89">
        <v>4.159157077498965E-2</v>
      </c>
      <c r="F13" s="83">
        <v>-9.8258706467661661E-2</v>
      </c>
      <c r="G13" s="84">
        <v>-0.13719603722605822</v>
      </c>
      <c r="H13" s="84">
        <v>6.3905180840664766E-2</v>
      </c>
      <c r="I13" s="89">
        <v>0.17609476906695054</v>
      </c>
      <c r="J13" s="83">
        <v>-0.20739811912225703</v>
      </c>
      <c r="K13" s="84">
        <v>0.49025748086290877</v>
      </c>
      <c r="L13" s="84">
        <v>-0.34500976226025037</v>
      </c>
      <c r="M13" s="89">
        <v>-0.52953825260298781</v>
      </c>
      <c r="N13" s="83">
        <f>'保証受託戸数（四半期毎）'!R13/'保証受託戸数（四半期毎）'!N13-1</f>
        <v>-5.2523334915361541E-2</v>
      </c>
      <c r="O13" s="84"/>
      <c r="P13" s="84"/>
      <c r="Q13" s="89"/>
    </row>
    <row r="14" spans="1:17" s="8" customFormat="1" ht="23.25" customHeight="1" x14ac:dyDescent="0.4">
      <c r="A14" s="11" t="s">
        <v>14</v>
      </c>
      <c r="B14" s="79">
        <v>0.14569961489088579</v>
      </c>
      <c r="C14" s="80">
        <v>-0.26410684474123536</v>
      </c>
      <c r="D14" s="80">
        <v>-0.21578947368421053</v>
      </c>
      <c r="E14" s="87">
        <v>-0.39947552447552448</v>
      </c>
      <c r="F14" s="79">
        <v>-4.5378151260504151E-2</v>
      </c>
      <c r="G14" s="80">
        <v>-0.22459165154264971</v>
      </c>
      <c r="H14" s="80">
        <v>-9.2410944759938052E-2</v>
      </c>
      <c r="I14" s="87">
        <v>0.26346433770014555</v>
      </c>
      <c r="J14" s="79">
        <v>-0.10387323943661975</v>
      </c>
      <c r="K14" s="80">
        <v>0.24341720304271508</v>
      </c>
      <c r="L14" s="80">
        <v>1.2514220705347023E-2</v>
      </c>
      <c r="M14" s="87">
        <v>-0.63479262672811065</v>
      </c>
      <c r="N14" s="79">
        <f>'保証受託戸数（四半期毎）'!R14/'保証受託戸数（四半期毎）'!N14-1</f>
        <v>1.3752455795677854E-2</v>
      </c>
      <c r="O14" s="80"/>
      <c r="P14" s="80"/>
      <c r="Q14" s="87"/>
    </row>
    <row r="15" spans="1:17" s="8" customFormat="1" ht="23.25" customHeight="1" thickBot="1" x14ac:dyDescent="0.45">
      <c r="A15" s="23" t="s">
        <v>15</v>
      </c>
      <c r="B15" s="83">
        <v>0.24046434494195679</v>
      </c>
      <c r="C15" s="84">
        <v>-0.22413014008133758</v>
      </c>
      <c r="D15" s="84">
        <v>-9.8868374032161976E-2</v>
      </c>
      <c r="E15" s="89">
        <v>-0.17366136034732271</v>
      </c>
      <c r="F15" s="83">
        <v>-0.32018716577540107</v>
      </c>
      <c r="G15" s="84">
        <v>-0.36342457775189285</v>
      </c>
      <c r="H15" s="84">
        <v>-0.16920026437541313</v>
      </c>
      <c r="I15" s="89">
        <v>0.24868651488616456</v>
      </c>
      <c r="J15" s="83">
        <v>0.12684365781710905</v>
      </c>
      <c r="K15" s="84">
        <v>0.46294602012808772</v>
      </c>
      <c r="L15" s="84">
        <v>0.16308671439936351</v>
      </c>
      <c r="M15" s="89">
        <v>-0.7812061711079944</v>
      </c>
      <c r="N15" s="83">
        <f>'保証受託戸数（四半期毎）'!R15/'保証受託戸数（四半期毎）'!N15-1</f>
        <v>0.26352530541012209</v>
      </c>
      <c r="O15" s="84"/>
      <c r="P15" s="84"/>
      <c r="Q15" s="89"/>
    </row>
    <row r="16" spans="1:17" s="8" customFormat="1" ht="23.25" customHeight="1" x14ac:dyDescent="0.4">
      <c r="A16" s="24" t="s">
        <v>16</v>
      </c>
      <c r="B16" s="79">
        <v>-8.2889283599762997E-3</v>
      </c>
      <c r="C16" s="80">
        <v>0.56729842595566971</v>
      </c>
      <c r="D16" s="80">
        <v>-0.2344705186353776</v>
      </c>
      <c r="E16" s="87">
        <v>0.3357888275015346</v>
      </c>
      <c r="F16" s="79">
        <v>0.24208955223880602</v>
      </c>
      <c r="G16" s="80">
        <v>-0.24144291863086698</v>
      </c>
      <c r="H16" s="80">
        <v>-0.18907779495105614</v>
      </c>
      <c r="I16" s="87">
        <v>0.10822610294117641</v>
      </c>
      <c r="J16" s="79">
        <v>-9.3246815669310257E-2</v>
      </c>
      <c r="K16" s="80">
        <v>-0.30478249121858958</v>
      </c>
      <c r="L16" s="80">
        <v>0.60482846251588307</v>
      </c>
      <c r="M16" s="87">
        <v>-0.78208583868961223</v>
      </c>
      <c r="N16" s="79">
        <f>'保証受託戸数（四半期毎）'!R16/'保証受託戸数（四半期毎）'!N16-1</f>
        <v>0.13093029419560032</v>
      </c>
      <c r="O16" s="80"/>
      <c r="P16" s="80"/>
      <c r="Q16" s="87"/>
    </row>
    <row r="17" spans="1:17" s="8" customFormat="1" ht="23.25" customHeight="1" x14ac:dyDescent="0.4">
      <c r="A17" s="18" t="s">
        <v>17</v>
      </c>
      <c r="B17" s="83">
        <v>0.86989795918367352</v>
      </c>
      <c r="C17" s="84">
        <v>-0.1882998171846435</v>
      </c>
      <c r="D17" s="84">
        <v>-0.19523809523809521</v>
      </c>
      <c r="E17" s="89">
        <v>3.8957055214723928</v>
      </c>
      <c r="F17" s="83">
        <v>-0.49113233287858116</v>
      </c>
      <c r="G17" s="84">
        <v>-0.66666666666666674</v>
      </c>
      <c r="H17" s="84">
        <v>-0.39053254437869822</v>
      </c>
      <c r="I17" s="89">
        <v>-2.8822055137844638E-2</v>
      </c>
      <c r="J17" s="83">
        <v>1.2895442359249332</v>
      </c>
      <c r="K17" s="84">
        <v>1.9459459459459461</v>
      </c>
      <c r="L17" s="84">
        <v>2.2006472491909386</v>
      </c>
      <c r="M17" s="89">
        <v>-0.89290322580645165</v>
      </c>
      <c r="N17" s="83">
        <f>'保証受託戸数（四半期毎）'!R17/'保証受託戸数（四半期毎）'!N17-1</f>
        <v>-0.73887587822014056</v>
      </c>
      <c r="O17" s="84"/>
      <c r="P17" s="84"/>
      <c r="Q17" s="89"/>
    </row>
    <row r="18" spans="1:17" s="8" customFormat="1" ht="23.25" customHeight="1" x14ac:dyDescent="0.4">
      <c r="A18" s="18" t="s">
        <v>18</v>
      </c>
      <c r="B18" s="83">
        <v>-0.18774703557312256</v>
      </c>
      <c r="C18" s="84">
        <v>0.43792325056433401</v>
      </c>
      <c r="D18" s="84">
        <v>-0.25670498084291182</v>
      </c>
      <c r="E18" s="89">
        <v>0.21428571428571419</v>
      </c>
      <c r="F18" s="83">
        <v>0.45985401459854014</v>
      </c>
      <c r="G18" s="84">
        <v>-0.22959183673469385</v>
      </c>
      <c r="H18" s="84">
        <v>-0.32355273592386991</v>
      </c>
      <c r="I18" s="89">
        <v>9.7363083164301312E-3</v>
      </c>
      <c r="J18" s="83">
        <v>-0.18208333333333337</v>
      </c>
      <c r="K18" s="84">
        <v>-0.33622007131940912</v>
      </c>
      <c r="L18" s="84">
        <v>0.41969519343493555</v>
      </c>
      <c r="M18" s="89">
        <v>-0.61108879067898758</v>
      </c>
      <c r="N18" s="83">
        <f>'保証受託戸数（四半期毎）'!R18/'保証受託戸数（四半期毎）'!N18-1</f>
        <v>0.58736627610799785</v>
      </c>
      <c r="O18" s="84"/>
      <c r="P18" s="84"/>
      <c r="Q18" s="89"/>
    </row>
    <row r="19" spans="1:17" s="8" customFormat="1" ht="23.25" customHeight="1" x14ac:dyDescent="0.4">
      <c r="A19" s="18" t="s">
        <v>19</v>
      </c>
      <c r="B19" s="83">
        <v>4.587155963302747E-2</v>
      </c>
      <c r="C19" s="84">
        <v>1.6640000000000001</v>
      </c>
      <c r="D19" s="84">
        <v>-6.7857142857142838E-2</v>
      </c>
      <c r="E19" s="89">
        <v>-0.24479166666666663</v>
      </c>
      <c r="F19" s="83">
        <v>0.6719298245614036</v>
      </c>
      <c r="G19" s="84">
        <v>0.50450450450450446</v>
      </c>
      <c r="H19" s="84">
        <v>0.26692209450830151</v>
      </c>
      <c r="I19" s="89">
        <v>1.1117241379310343</v>
      </c>
      <c r="J19" s="83">
        <v>-0.34837355718782792</v>
      </c>
      <c r="K19" s="84">
        <v>-0.60279441117764465</v>
      </c>
      <c r="L19" s="84">
        <v>0.51008064516129026</v>
      </c>
      <c r="M19" s="89">
        <v>-1</v>
      </c>
      <c r="N19" s="83">
        <f>'保証受託戸数（四半期毎）'!R19/'保証受託戸数（四半期毎）'!N19-1</f>
        <v>0.49436392914653782</v>
      </c>
      <c r="O19" s="84"/>
      <c r="P19" s="84"/>
      <c r="Q19" s="89"/>
    </row>
    <row r="20" spans="1:17" s="8" customFormat="1" ht="23.25" customHeight="1" thickBot="1" x14ac:dyDescent="0.45">
      <c r="A20" s="21" t="s">
        <v>20</v>
      </c>
      <c r="B20" s="83">
        <v>-4.7281323877068626E-3</v>
      </c>
      <c r="C20" s="84">
        <v>0.48144023756495913</v>
      </c>
      <c r="D20" s="84">
        <v>-0.21612173555418468</v>
      </c>
      <c r="E20" s="89">
        <v>0.26482714874722491</v>
      </c>
      <c r="F20" s="83">
        <v>0.26433661350525961</v>
      </c>
      <c r="G20" s="84">
        <v>-9.446254071661242E-2</v>
      </c>
      <c r="H20" s="84">
        <v>-0.21117523609653721</v>
      </c>
      <c r="I20" s="89">
        <v>0.20235707121364088</v>
      </c>
      <c r="J20" s="83">
        <v>-7.7294685990338174E-2</v>
      </c>
      <c r="K20" s="84">
        <v>-0.35362479247371337</v>
      </c>
      <c r="L20" s="84">
        <v>0.63252411040904555</v>
      </c>
      <c r="M20" s="89">
        <v>-0.78081334723670492</v>
      </c>
      <c r="N20" s="83">
        <f>'保証受託戸数（四半期毎）'!R20/'保証受託戸数（四半期毎）'!N20-1</f>
        <v>0.24112856311809194</v>
      </c>
      <c r="O20" s="84"/>
      <c r="P20" s="84"/>
      <c r="Q20" s="89"/>
    </row>
    <row r="21" spans="1:17" s="8" customFormat="1" ht="23.25" customHeight="1" x14ac:dyDescent="0.4">
      <c r="A21" s="11" t="s">
        <v>21</v>
      </c>
      <c r="B21" s="79">
        <v>0.28282828282828287</v>
      </c>
      <c r="C21" s="80">
        <v>0.23346007604562735</v>
      </c>
      <c r="D21" s="80">
        <v>0.2869785082174463</v>
      </c>
      <c r="E21" s="87">
        <v>1.2720156555772992</v>
      </c>
      <c r="F21" s="79">
        <v>-0.202755905511811</v>
      </c>
      <c r="G21" s="80">
        <v>-0.37916152897657218</v>
      </c>
      <c r="H21" s="80">
        <v>-0.42141453831041253</v>
      </c>
      <c r="I21" s="87">
        <v>-4.2204995693367775E-2</v>
      </c>
      <c r="J21" s="79">
        <v>0.73086419753086429</v>
      </c>
      <c r="K21" s="80">
        <v>0.28202581926514392</v>
      </c>
      <c r="L21" s="80">
        <v>4.9235993208828432E-2</v>
      </c>
      <c r="M21" s="87">
        <v>-1</v>
      </c>
      <c r="N21" s="79">
        <f>'保証受託戸数（四半期毎）'!R21/'保証受託戸数（四半期毎）'!N21-1</f>
        <v>-0.35449358059914404</v>
      </c>
      <c r="O21" s="80"/>
      <c r="P21" s="80"/>
      <c r="Q21" s="87"/>
    </row>
    <row r="22" spans="1:17" s="8" customFormat="1" ht="23.25" customHeight="1" thickBot="1" x14ac:dyDescent="0.45">
      <c r="A22" s="14" t="s">
        <v>22</v>
      </c>
      <c r="B22" s="83">
        <v>0.37341772151898733</v>
      </c>
      <c r="C22" s="84">
        <v>2.5286343612334803</v>
      </c>
      <c r="D22" s="84">
        <v>1.3386581469648564</v>
      </c>
      <c r="E22" s="89">
        <v>1.9942857142857142</v>
      </c>
      <c r="F22" s="83">
        <v>-0.50460829493087556</v>
      </c>
      <c r="G22" s="84">
        <v>-0.64544319600499378</v>
      </c>
      <c r="H22" s="84">
        <v>-0.41803278688524592</v>
      </c>
      <c r="I22" s="89">
        <v>-0.41603053435114501</v>
      </c>
      <c r="J22" s="83">
        <v>2.4465116279069767</v>
      </c>
      <c r="K22" s="84">
        <v>2.0774647887323945</v>
      </c>
      <c r="L22" s="84">
        <v>-0.63145539906103287</v>
      </c>
      <c r="M22" s="89">
        <v>-1</v>
      </c>
      <c r="N22" s="83">
        <f>'保証受託戸数（四半期毎）'!R22/'保証受託戸数（四半期毎）'!N22-1</f>
        <v>-0.4224021592442645</v>
      </c>
      <c r="O22" s="84"/>
      <c r="P22" s="84"/>
      <c r="Q22" s="89"/>
    </row>
    <row r="23" spans="1:17" s="8" customFormat="1" ht="23.25" customHeight="1" x14ac:dyDescent="0.4">
      <c r="A23" s="16" t="s">
        <v>23</v>
      </c>
      <c r="B23" s="79">
        <v>0.35444657709532956</v>
      </c>
      <c r="C23" s="80">
        <v>-0.25633293124246082</v>
      </c>
      <c r="D23" s="80">
        <v>0.35922933499067744</v>
      </c>
      <c r="E23" s="87">
        <v>0.97020157756354086</v>
      </c>
      <c r="F23" s="79">
        <v>-0.44544166273027874</v>
      </c>
      <c r="G23" s="80">
        <v>-6.8126520681265235E-2</v>
      </c>
      <c r="H23" s="80">
        <v>-0.54549611339734794</v>
      </c>
      <c r="I23" s="87">
        <v>-0.50311387900355875</v>
      </c>
      <c r="J23" s="79">
        <v>0.28620102214650767</v>
      </c>
      <c r="K23" s="80">
        <v>-7.4847693646649227E-2</v>
      </c>
      <c r="L23" s="80">
        <v>0.60261569416498983</v>
      </c>
      <c r="M23" s="87">
        <v>-0.67591763652641002</v>
      </c>
      <c r="N23" s="79">
        <f>'保証受託戸数（四半期毎）'!R23/'保証受託戸数（四半期毎）'!N23-1</f>
        <v>-0.47682119205298013</v>
      </c>
      <c r="O23" s="80"/>
      <c r="P23" s="80"/>
      <c r="Q23" s="87"/>
    </row>
    <row r="24" spans="1:17" s="8" customFormat="1" ht="23.25" customHeight="1" thickBot="1" x14ac:dyDescent="0.45">
      <c r="A24" s="23" t="s">
        <v>24</v>
      </c>
      <c r="B24" s="83">
        <v>0.97735849056603774</v>
      </c>
      <c r="C24" s="84">
        <v>-0.3949880668257757</v>
      </c>
      <c r="D24" s="84">
        <v>1.2082262210796917</v>
      </c>
      <c r="E24" s="89">
        <v>6.8104426787740646E-3</v>
      </c>
      <c r="F24" s="83">
        <v>-0.7620865139949109</v>
      </c>
      <c r="G24" s="84">
        <v>-1.1834319526627168E-2</v>
      </c>
      <c r="H24" s="84">
        <v>-0.52037252619324792</v>
      </c>
      <c r="I24" s="89">
        <v>-0.3438556933483653</v>
      </c>
      <c r="J24" s="83">
        <v>1.7994652406417111</v>
      </c>
      <c r="K24" s="84">
        <v>0.14371257485029942</v>
      </c>
      <c r="L24" s="84">
        <v>1.1383495145631066</v>
      </c>
      <c r="M24" s="89">
        <v>-0.72680412371134018</v>
      </c>
      <c r="N24" s="83">
        <f>'保証受託戸数（四半期毎）'!R24/'保証受託戸数（四半期毎）'!N24-1</f>
        <v>-0.60076408787010505</v>
      </c>
      <c r="O24" s="84"/>
      <c r="P24" s="84"/>
      <c r="Q24" s="89"/>
    </row>
    <row r="25" spans="1:17" s="8" customFormat="1" ht="23.25" customHeight="1" thickBot="1" x14ac:dyDescent="0.45">
      <c r="A25" s="26" t="s">
        <v>25</v>
      </c>
      <c r="B25" s="90">
        <v>7.0619749178132185E-2</v>
      </c>
      <c r="C25" s="85">
        <v>3.6060709802578916E-2</v>
      </c>
      <c r="D25" s="85">
        <v>7.8899527330020591E-2</v>
      </c>
      <c r="E25" s="91">
        <v>1.8526142445450811E-2</v>
      </c>
      <c r="F25" s="90">
        <v>-4.1510292277948335E-2</v>
      </c>
      <c r="G25" s="85">
        <v>-0.16174688842383522</v>
      </c>
      <c r="H25" s="85">
        <v>-8.6048079083352103E-2</v>
      </c>
      <c r="I25" s="91">
        <v>7.9628132578819733E-2</v>
      </c>
      <c r="J25" s="90">
        <v>-0.10067631703844326</v>
      </c>
      <c r="K25" s="85">
        <v>9.5000328493528574E-2</v>
      </c>
      <c r="L25" s="85">
        <v>-5.3773352999016755E-2</v>
      </c>
      <c r="M25" s="91">
        <v>-0.65572016901107133</v>
      </c>
      <c r="N25" s="90">
        <f>'保証受託戸数（四半期毎）'!R25/'保証受託戸数（四半期毎）'!N25-1</f>
        <v>-6.2075334784616354E-2</v>
      </c>
      <c r="O25" s="85"/>
      <c r="P25" s="85"/>
      <c r="Q25" s="91"/>
    </row>
    <row r="26" spans="1:17" s="38" customFormat="1" ht="24" customHeight="1" x14ac:dyDescent="0.4">
      <c r="A26" s="38" t="s">
        <v>40</v>
      </c>
      <c r="G26" s="39"/>
      <c r="H26" s="39"/>
      <c r="I26" s="39"/>
      <c r="J26" s="39"/>
      <c r="K26" s="39"/>
      <c r="N26" s="39"/>
      <c r="O26" s="39"/>
    </row>
    <row r="27" spans="1:17" s="38" customFormat="1" ht="20.25" customHeight="1" x14ac:dyDescent="0.4">
      <c r="A27" s="38" t="s">
        <v>50</v>
      </c>
    </row>
    <row r="28" spans="1:17" s="38" customFormat="1" ht="20.25" customHeight="1" x14ac:dyDescent="0.4">
      <c r="A28" s="38" t="s">
        <v>51</v>
      </c>
    </row>
    <row r="29" spans="1:17" s="38" customFormat="1" ht="20.25" customHeight="1" x14ac:dyDescent="0.4">
      <c r="A29" s="38" t="s">
        <v>26</v>
      </c>
    </row>
    <row r="30" spans="1:17" s="38" customFormat="1" x14ac:dyDescent="0.4">
      <c r="A30" s="38" t="s">
        <v>27</v>
      </c>
    </row>
    <row r="31" spans="1:17" s="38" customFormat="1" x14ac:dyDescent="0.4">
      <c r="A31" s="38" t="s">
        <v>28</v>
      </c>
      <c r="I31" s="38" t="s">
        <v>29</v>
      </c>
    </row>
    <row r="32" spans="1:17" s="38" customFormat="1" x14ac:dyDescent="0.4">
      <c r="A32" s="38" t="s">
        <v>30</v>
      </c>
      <c r="I32" s="38" t="s">
        <v>31</v>
      </c>
    </row>
    <row r="33" spans="1:9" s="38" customFormat="1" x14ac:dyDescent="0.4">
      <c r="A33" s="38" t="s">
        <v>32</v>
      </c>
      <c r="I33" s="38" t="s">
        <v>33</v>
      </c>
    </row>
    <row r="34" spans="1:9" s="38" customFormat="1" x14ac:dyDescent="0.4">
      <c r="A34" s="38" t="s">
        <v>34</v>
      </c>
    </row>
  </sheetData>
  <phoneticPr fontId="2"/>
  <printOptions horizontalCentered="1"/>
  <pageMargins left="0.70866141732283472" right="0.70866141732283472" top="0.55118110236220474" bottom="0.55118110236220474" header="0.31496062992125984" footer="0.31496062992125984"/>
  <pageSetup paperSize="9" scale="65" orientation="landscape" r:id="rId1"/>
  <headerFooter>
    <oddHeader xml:space="preserve">&amp;R&amp;14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C1697-9898-4A3B-8EA1-BEE8DB20A1B0}">
  <sheetPr>
    <pageSetUpPr fitToPage="1"/>
  </sheetPr>
  <dimension ref="A1:K33"/>
  <sheetViews>
    <sheetView zoomScaleNormal="100" workbookViewId="0">
      <selection activeCell="H9" sqref="H9"/>
    </sheetView>
  </sheetViews>
  <sheetFormatPr defaultColWidth="10.75" defaultRowHeight="18.75" x14ac:dyDescent="0.4"/>
  <cols>
    <col min="1" max="1" width="18.75" customWidth="1"/>
  </cols>
  <sheetData>
    <row r="1" spans="1:5" ht="29.25" customHeight="1" x14ac:dyDescent="0.4">
      <c r="A1" s="30" t="s">
        <v>49</v>
      </c>
      <c r="B1" s="3"/>
      <c r="C1" s="3"/>
      <c r="D1" s="3"/>
      <c r="E1" s="3"/>
    </row>
    <row r="2" spans="1:5" ht="19.5" thickBot="1" x14ac:dyDescent="0.45"/>
    <row r="3" spans="1:5" ht="45" customHeight="1" thickBot="1" x14ac:dyDescent="0.45">
      <c r="A3" s="4"/>
      <c r="B3" s="27" t="s">
        <v>44</v>
      </c>
      <c r="C3" s="27" t="s">
        <v>45</v>
      </c>
      <c r="D3" s="37" t="s">
        <v>52</v>
      </c>
      <c r="E3" s="37" t="s">
        <v>54</v>
      </c>
    </row>
    <row r="4" spans="1:5" s="8" customFormat="1" ht="23.25" customHeight="1" thickBot="1" x14ac:dyDescent="0.45">
      <c r="A4" s="9" t="s">
        <v>5</v>
      </c>
      <c r="B4" s="28">
        <v>-0.28802395209580833</v>
      </c>
      <c r="C4" s="28">
        <v>0.32716568544995805</v>
      </c>
      <c r="D4" s="28">
        <v>-0.3929024081115336</v>
      </c>
      <c r="E4" s="28">
        <f>'保証受託戸数（四半期毎）'!R5/'保証受託戸数（四半期毎）'!N5-1</f>
        <v>5.76</v>
      </c>
    </row>
    <row r="5" spans="1:5" s="8" customFormat="1" ht="23.25" customHeight="1" x14ac:dyDescent="0.4">
      <c r="A5" s="11" t="s">
        <v>6</v>
      </c>
      <c r="B5" s="29">
        <v>-0.61553248750480583</v>
      </c>
      <c r="C5" s="29">
        <v>1.2440000000000002</v>
      </c>
      <c r="D5" s="96">
        <v>-0.59982174688057044</v>
      </c>
      <c r="E5" s="96">
        <f>'保証受託戸数（四半期毎）'!R6/'保証受託戸数（四半期毎）'!N6-1</f>
        <v>-0.10629921259842523</v>
      </c>
    </row>
    <row r="6" spans="1:5" s="8" customFormat="1" ht="23.25" customHeight="1" thickBot="1" x14ac:dyDescent="0.45">
      <c r="A6" s="14" t="s">
        <v>7</v>
      </c>
      <c r="B6" s="92">
        <v>-0.71965811965811965</v>
      </c>
      <c r="C6" s="92">
        <v>2.1402439024390243</v>
      </c>
      <c r="D6" s="97">
        <v>-0.70291262135922328</v>
      </c>
      <c r="E6" s="97">
        <f>'保証受託戸数（四半期毎）'!R7/'保証受託戸数（四半期毎）'!N7-1</f>
        <v>2.2898550724637681</v>
      </c>
    </row>
    <row r="7" spans="1:5" s="8" customFormat="1" ht="23.25" customHeight="1" x14ac:dyDescent="0.4">
      <c r="A7" s="16" t="s">
        <v>8</v>
      </c>
      <c r="B7" s="29">
        <v>8.8862679022746471E-2</v>
      </c>
      <c r="C7" s="29">
        <v>6.8086159940579094E-3</v>
      </c>
      <c r="D7" s="96">
        <v>-0.21769334808803639</v>
      </c>
      <c r="E7" s="96">
        <f>'保証受託戸数（四半期毎）'!R8/'保証受託戸数（四半期毎）'!N8-1</f>
        <v>-7.5267198554869741E-2</v>
      </c>
    </row>
    <row r="8" spans="1:5" s="8" customFormat="1" ht="23.25" customHeight="1" x14ac:dyDescent="0.4">
      <c r="A8" s="18" t="s">
        <v>9</v>
      </c>
      <c r="B8" s="93">
        <v>-0.35811277330264668</v>
      </c>
      <c r="C8" s="93">
        <v>0.48906418070993185</v>
      </c>
      <c r="D8" s="93">
        <v>-0.33108596195521312</v>
      </c>
      <c r="E8" s="93">
        <f>'保証受託戸数（四半期毎）'!R9/'保証受託戸数（四半期毎）'!N9-1</f>
        <v>-0.55544747081712065</v>
      </c>
    </row>
    <row r="9" spans="1:5" s="8" customFormat="1" ht="23.25" customHeight="1" x14ac:dyDescent="0.4">
      <c r="A9" s="18" t="s">
        <v>10</v>
      </c>
      <c r="B9" s="93">
        <v>3.3685968819599177E-2</v>
      </c>
      <c r="C9" s="93">
        <v>0.56881228117425264</v>
      </c>
      <c r="D9" s="93">
        <v>-0.52583690987124465</v>
      </c>
      <c r="E9" s="93">
        <f>'保証受託戸数（四半期毎）'!R10/'保証受託戸数（四半期毎）'!N10-1</f>
        <v>1.1730769230769229</v>
      </c>
    </row>
    <row r="10" spans="1:5" s="8" customFormat="1" ht="23.25" customHeight="1" x14ac:dyDescent="0.4">
      <c r="A10" s="18" t="s">
        <v>11</v>
      </c>
      <c r="B10" s="93">
        <v>0.24464367117459362</v>
      </c>
      <c r="C10" s="93">
        <v>-0.17311683555121471</v>
      </c>
      <c r="D10" s="93">
        <v>-6.9762291451350947E-2</v>
      </c>
      <c r="E10" s="93">
        <f>'保証受託戸数（四半期毎）'!R11/'保証受託戸数（四半期毎）'!N11-1</f>
        <v>-0.2671337191593055</v>
      </c>
    </row>
    <row r="11" spans="1:5" s="8" customFormat="1" ht="23.25" customHeight="1" x14ac:dyDescent="0.4">
      <c r="A11" s="18" t="s">
        <v>12</v>
      </c>
      <c r="B11" s="93">
        <v>0.21338973162193708</v>
      </c>
      <c r="C11" s="93">
        <v>-6.9359297992547142E-2</v>
      </c>
      <c r="D11" s="93">
        <v>-0.14673211056574528</v>
      </c>
      <c r="E11" s="93">
        <f>'保証受託戸数（四半期毎）'!R12/'保証受託戸数（四半期毎）'!N12-1</f>
        <v>0.36770428015564205</v>
      </c>
    </row>
    <row r="12" spans="1:5" s="8" customFormat="1" ht="23.25" customHeight="1" thickBot="1" x14ac:dyDescent="0.45">
      <c r="A12" s="21" t="s">
        <v>13</v>
      </c>
      <c r="B12" s="94">
        <v>0.11618672867107849</v>
      </c>
      <c r="C12" s="94">
        <v>2.0190366310932628E-3</v>
      </c>
      <c r="D12" s="93">
        <v>-0.20850124736135098</v>
      </c>
      <c r="E12" s="93">
        <f>'保証受託戸数（四半期毎）'!R13/'保証受託戸数（四半期毎）'!N13-1</f>
        <v>-5.2523334915361541E-2</v>
      </c>
    </row>
    <row r="13" spans="1:5" s="8" customFormat="1" ht="23.25" customHeight="1" x14ac:dyDescent="0.4">
      <c r="A13" s="11" t="s">
        <v>14</v>
      </c>
      <c r="B13" s="95">
        <v>-0.21598109762646334</v>
      </c>
      <c r="C13" s="95">
        <v>-5.3835616438356215E-2</v>
      </c>
      <c r="D13" s="96">
        <v>-0.12176053279281888</v>
      </c>
      <c r="E13" s="96">
        <f>'保証受託戸数（四半期毎）'!R14/'保証受託戸数（四半期毎）'!N14-1</f>
        <v>1.3752455795677854E-2</v>
      </c>
    </row>
    <row r="14" spans="1:5" s="8" customFormat="1" ht="23.25" customHeight="1" thickBot="1" x14ac:dyDescent="0.45">
      <c r="A14" s="23" t="s">
        <v>15</v>
      </c>
      <c r="B14" s="92">
        <v>-9.4444444444444442E-2</v>
      </c>
      <c r="C14" s="92">
        <v>-0.18319700068166322</v>
      </c>
      <c r="D14" s="93">
        <v>-5.7166701439599413E-2</v>
      </c>
      <c r="E14" s="93">
        <f>'保証受託戸数（四半期毎）'!R15/'保証受託戸数（四半期毎）'!N15-1</f>
        <v>0.26352530541012209</v>
      </c>
    </row>
    <row r="15" spans="1:5" s="8" customFormat="1" ht="23.25" customHeight="1" x14ac:dyDescent="0.4">
      <c r="A15" s="24" t="s">
        <v>16</v>
      </c>
      <c r="B15" s="29">
        <v>0.11086369770580307</v>
      </c>
      <c r="C15" s="29">
        <v>-3.8267630444026035E-2</v>
      </c>
      <c r="D15" s="96">
        <v>-0.21373081538558705</v>
      </c>
      <c r="E15" s="96">
        <f>'保証受託戸数（四半期毎）'!R16/'保証受託戸数（四半期毎）'!N16-1</f>
        <v>0.13093029419560032</v>
      </c>
    </row>
    <row r="16" spans="1:5" s="8" customFormat="1" ht="23.25" customHeight="1" x14ac:dyDescent="0.4">
      <c r="A16" s="18" t="s">
        <v>17</v>
      </c>
      <c r="B16" s="93">
        <v>0.43302540415704383</v>
      </c>
      <c r="C16" s="93">
        <v>-0.35334407735697015</v>
      </c>
      <c r="D16" s="93">
        <v>0.4716510903426791</v>
      </c>
      <c r="E16" s="93">
        <f>'保証受託戸数（四半期毎）'!R17/'保証受託戸数（四半期毎）'!N17-1</f>
        <v>-0.73887587822014056</v>
      </c>
    </row>
    <row r="17" spans="1:11" s="8" customFormat="1" ht="23.25" customHeight="1" x14ac:dyDescent="0.4">
      <c r="A17" s="18" t="s">
        <v>18</v>
      </c>
      <c r="B17" s="93">
        <v>-4.3388653867013627E-3</v>
      </c>
      <c r="C17" s="93">
        <v>-6.7654428586991999E-2</v>
      </c>
      <c r="D17" s="93">
        <v>-0.22224818882916569</v>
      </c>
      <c r="E17" s="93">
        <f>'保証受託戸数（四半期毎）'!R18/'保証受託戸数（四半期毎）'!N18-1</f>
        <v>0.58736627610799785</v>
      </c>
    </row>
    <row r="18" spans="1:11" s="8" customFormat="1" ht="23.25" customHeight="1" x14ac:dyDescent="0.4">
      <c r="A18" s="18" t="s">
        <v>19</v>
      </c>
      <c r="B18" s="93">
        <v>0.13125000000000009</v>
      </c>
      <c r="C18" s="93">
        <v>0.61813454663633416</v>
      </c>
      <c r="D18" s="93">
        <v>-0.45450893753765814</v>
      </c>
      <c r="E18" s="93">
        <f>'保証受託戸数（四半期毎）'!R19/'保証受託戸数（四半期毎）'!N19-1</f>
        <v>0.49436392914653782</v>
      </c>
    </row>
    <row r="19" spans="1:11" s="8" customFormat="1" ht="23.25" customHeight="1" thickBot="1" x14ac:dyDescent="0.45">
      <c r="A19" s="21" t="s">
        <v>20</v>
      </c>
      <c r="B19" s="94">
        <v>7.8048423670543432E-2</v>
      </c>
      <c r="C19" s="94">
        <v>2.7412131903921777E-2</v>
      </c>
      <c r="D19" s="93">
        <v>-0.22506934354774799</v>
      </c>
      <c r="E19" s="93">
        <f>'保証受託戸数（四半期毎）'!R20/'保証受託戸数（四半期毎）'!N20-1</f>
        <v>0.24112856311809194</v>
      </c>
    </row>
    <row r="20" spans="1:11" s="8" customFormat="1" ht="23.25" customHeight="1" x14ac:dyDescent="0.4">
      <c r="A20" s="11" t="s">
        <v>21</v>
      </c>
      <c r="B20" s="95">
        <v>0.41302434731592852</v>
      </c>
      <c r="C20" s="95">
        <v>-0.26966991903674487</v>
      </c>
      <c r="D20" s="96">
        <v>-5.884025014212621E-2</v>
      </c>
      <c r="E20" s="96">
        <f>'保証受託戸数（四半期毎）'!R21/'保証受託戸数（四半期毎）'!N21-1</f>
        <v>-0.35449358059914404</v>
      </c>
    </row>
    <row r="21" spans="1:11" s="8" customFormat="1" ht="23.25" customHeight="1" thickBot="1" x14ac:dyDescent="0.45">
      <c r="A21" s="14" t="s">
        <v>22</v>
      </c>
      <c r="B21" s="92">
        <v>1.4161008729388942</v>
      </c>
      <c r="C21" s="92">
        <v>-0.5058209554395825</v>
      </c>
      <c r="D21" s="93">
        <v>0.43948009748172218</v>
      </c>
      <c r="E21" s="93">
        <f>'保証受託戸数（四半期毎）'!R22/'保証受託戸数（四半期毎）'!N22-1</f>
        <v>-0.4224021592442645</v>
      </c>
    </row>
    <row r="22" spans="1:11" s="8" customFormat="1" ht="23.25" customHeight="1" x14ac:dyDescent="0.4">
      <c r="A22" s="16" t="s">
        <v>23</v>
      </c>
      <c r="B22" s="29">
        <v>0.30380170825657338</v>
      </c>
      <c r="C22" s="29">
        <v>-0.4304431599229287</v>
      </c>
      <c r="D22" s="96">
        <v>2.1199819576003608E-2</v>
      </c>
      <c r="E22" s="96">
        <f>'保証受託戸数（四半期毎）'!R23/'保証受託戸数（四半期毎）'!N23-1</f>
        <v>-0.47682119205298013</v>
      </c>
    </row>
    <row r="23" spans="1:11" s="8" customFormat="1" ht="23.25" customHeight="1" thickBot="1" x14ac:dyDescent="0.45">
      <c r="A23" s="23" t="s">
        <v>24</v>
      </c>
      <c r="B23" s="93">
        <v>0.31760248019290382</v>
      </c>
      <c r="C23" s="93">
        <v>-0.51137254901960782</v>
      </c>
      <c r="D23" s="93">
        <v>0.42322097378277151</v>
      </c>
      <c r="E23" s="93">
        <f>'保証受託戸数（四半期毎）'!R24/'保証受託戸数（四半期毎）'!N24-1</f>
        <v>-0.60076408787010505</v>
      </c>
    </row>
    <row r="24" spans="1:11" s="8" customFormat="1" ht="23.25" customHeight="1" thickBot="1" x14ac:dyDescent="0.45">
      <c r="A24" s="26" t="s">
        <v>25</v>
      </c>
      <c r="B24" s="34">
        <v>5.0535896941755531E-2</v>
      </c>
      <c r="C24" s="34">
        <v>-5.3904552253548954E-2</v>
      </c>
      <c r="D24" s="35">
        <v>-0.19965396891686304</v>
      </c>
      <c r="E24" s="35">
        <f>'保証受託戸数（四半期毎）'!R25/'保証受託戸数（四半期毎）'!N25-1</f>
        <v>-6.2075334784616354E-2</v>
      </c>
    </row>
    <row r="25" spans="1:11" s="38" customFormat="1" ht="24" customHeight="1" x14ac:dyDescent="0.4">
      <c r="A25" s="38" t="s">
        <v>40</v>
      </c>
      <c r="G25" s="39"/>
      <c r="H25" s="39"/>
      <c r="I25" s="39"/>
      <c r="J25" s="39"/>
      <c r="K25" s="39"/>
    </row>
    <row r="26" spans="1:11" s="38" customFormat="1" ht="20.25" customHeight="1" x14ac:dyDescent="0.4">
      <c r="A26" s="38" t="s">
        <v>50</v>
      </c>
    </row>
    <row r="27" spans="1:11" s="38" customFormat="1" ht="20.25" customHeight="1" x14ac:dyDescent="0.4">
      <c r="A27" s="38" t="s">
        <v>51</v>
      </c>
    </row>
    <row r="28" spans="1:11" s="38" customFormat="1" ht="20.25" customHeight="1" x14ac:dyDescent="0.4">
      <c r="A28" s="38" t="s">
        <v>26</v>
      </c>
    </row>
    <row r="29" spans="1:11" s="38" customFormat="1" x14ac:dyDescent="0.4">
      <c r="A29" s="38" t="s">
        <v>27</v>
      </c>
    </row>
    <row r="30" spans="1:11" s="38" customFormat="1" x14ac:dyDescent="0.4">
      <c r="A30" s="38" t="s">
        <v>28</v>
      </c>
      <c r="I30" s="38" t="s">
        <v>29</v>
      </c>
    </row>
    <row r="31" spans="1:11" s="38" customFormat="1" x14ac:dyDescent="0.4">
      <c r="A31" s="38" t="s">
        <v>30</v>
      </c>
      <c r="I31" s="38" t="s">
        <v>31</v>
      </c>
    </row>
    <row r="32" spans="1:11" s="38" customFormat="1" x14ac:dyDescent="0.4">
      <c r="A32" s="38" t="s">
        <v>32</v>
      </c>
      <c r="I32" s="38" t="s">
        <v>33</v>
      </c>
    </row>
    <row r="33" spans="1:1" s="38" customFormat="1" x14ac:dyDescent="0.4">
      <c r="A33" s="38" t="s">
        <v>34</v>
      </c>
    </row>
  </sheetData>
  <phoneticPr fontId="2"/>
  <printOptions horizontalCentered="1"/>
  <pageMargins left="0.70866141732283472" right="0.70866141732283472" top="0.55118110236220474" bottom="0.55118110236220474"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保証受託戸数（四半期毎）</vt:lpstr>
      <vt:lpstr>保証受託戸数 (年間)</vt:lpstr>
      <vt:lpstr>前年同期比増減（四半期毎）</vt:lpstr>
      <vt:lpstr>前年同期比増減 (年間)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2026-01-08T00:33:40Z</cp:lastPrinted>
  <dcterms:created xsi:type="dcterms:W3CDTF">2025-07-22T01:56:12Z</dcterms:created>
  <dcterms:modified xsi:type="dcterms:W3CDTF">2026-05-18T00:30:20Z</dcterms:modified>
</cp:coreProperties>
</file>